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календрь и типовое меню\"/>
    </mc:Choice>
  </mc:AlternateContent>
  <xr:revisionPtr revIDLastSave="0" documentId="13_ncr:1_{E545E64C-A14C-4463-B370-C92E062BA8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1" i="1" l="1"/>
  <c r="G52" i="1"/>
  <c r="G13" i="1"/>
  <c r="K120" i="1"/>
  <c r="K101" i="1"/>
  <c r="M42" i="1"/>
  <c r="H42" i="1"/>
  <c r="I42" i="1"/>
  <c r="J42" i="1"/>
  <c r="K42" i="1"/>
  <c r="G42" i="1"/>
  <c r="G32" i="1"/>
  <c r="H151" i="1"/>
  <c r="B201" i="1" l="1"/>
  <c r="A201" i="1"/>
  <c r="M200" i="1"/>
  <c r="K200" i="1"/>
  <c r="J200" i="1"/>
  <c r="I200" i="1"/>
  <c r="H200" i="1"/>
  <c r="B190" i="1"/>
  <c r="A190" i="1"/>
  <c r="M189" i="1"/>
  <c r="K189" i="1"/>
  <c r="J189" i="1"/>
  <c r="I189" i="1"/>
  <c r="H189" i="1"/>
  <c r="G189" i="1"/>
  <c r="G201" i="1" s="1"/>
  <c r="B181" i="1"/>
  <c r="A181" i="1"/>
  <c r="M180" i="1"/>
  <c r="K180" i="1"/>
  <c r="J180" i="1"/>
  <c r="I180" i="1"/>
  <c r="H180" i="1"/>
  <c r="B171" i="1"/>
  <c r="A171" i="1"/>
  <c r="M170" i="1"/>
  <c r="K170" i="1"/>
  <c r="J170" i="1"/>
  <c r="I170" i="1"/>
  <c r="H170" i="1"/>
  <c r="G170" i="1"/>
  <c r="G181" i="1" s="1"/>
  <c r="B162" i="1"/>
  <c r="A162" i="1"/>
  <c r="M161" i="1"/>
  <c r="K161" i="1"/>
  <c r="J161" i="1"/>
  <c r="I161" i="1"/>
  <c r="H161" i="1"/>
  <c r="B152" i="1"/>
  <c r="A152" i="1"/>
  <c r="M151" i="1"/>
  <c r="K151" i="1"/>
  <c r="J151" i="1"/>
  <c r="I151" i="1"/>
  <c r="G162" i="1"/>
  <c r="B142" i="1"/>
  <c r="A142" i="1"/>
  <c r="M141" i="1"/>
  <c r="K141" i="1"/>
  <c r="J141" i="1"/>
  <c r="I141" i="1"/>
  <c r="H141" i="1"/>
  <c r="B132" i="1"/>
  <c r="A132" i="1"/>
  <c r="M131" i="1"/>
  <c r="K131" i="1"/>
  <c r="J131" i="1"/>
  <c r="I131" i="1"/>
  <c r="H131" i="1"/>
  <c r="G131" i="1"/>
  <c r="G142" i="1" s="1"/>
  <c r="B121" i="1"/>
  <c r="A121" i="1"/>
  <c r="M120" i="1"/>
  <c r="J120" i="1"/>
  <c r="I120" i="1"/>
  <c r="H120" i="1"/>
  <c r="G121" i="1"/>
  <c r="B111" i="1"/>
  <c r="A111" i="1"/>
  <c r="M110" i="1"/>
  <c r="J110" i="1"/>
  <c r="I110" i="1"/>
  <c r="H110" i="1"/>
  <c r="B102" i="1"/>
  <c r="A102" i="1"/>
  <c r="M101" i="1"/>
  <c r="J101" i="1"/>
  <c r="I101" i="1"/>
  <c r="H101" i="1"/>
  <c r="G102" i="1"/>
  <c r="B92" i="1"/>
  <c r="A92" i="1"/>
  <c r="M91" i="1"/>
  <c r="K91" i="1"/>
  <c r="J91" i="1"/>
  <c r="I91" i="1"/>
  <c r="H91" i="1"/>
  <c r="B82" i="1"/>
  <c r="A82" i="1"/>
  <c r="M81" i="1"/>
  <c r="K81" i="1"/>
  <c r="J81" i="1"/>
  <c r="I81" i="1"/>
  <c r="H81" i="1"/>
  <c r="B72" i="1"/>
  <c r="A72" i="1"/>
  <c r="M71" i="1"/>
  <c r="K71" i="1"/>
  <c r="J71" i="1"/>
  <c r="I71" i="1"/>
  <c r="H71" i="1"/>
  <c r="G71" i="1"/>
  <c r="G82" i="1" s="1"/>
  <c r="B63" i="1"/>
  <c r="A63" i="1"/>
  <c r="M62" i="1"/>
  <c r="K62" i="1"/>
  <c r="J62" i="1"/>
  <c r="I62" i="1"/>
  <c r="H62" i="1"/>
  <c r="B53" i="1"/>
  <c r="A53" i="1"/>
  <c r="M52" i="1"/>
  <c r="K52" i="1"/>
  <c r="J52" i="1"/>
  <c r="I52" i="1"/>
  <c r="H52" i="1"/>
  <c r="B43" i="1"/>
  <c r="A43" i="1"/>
  <c r="M32" i="1"/>
  <c r="K32" i="1"/>
  <c r="J32" i="1"/>
  <c r="I32" i="1"/>
  <c r="H32" i="1"/>
  <c r="B24" i="1"/>
  <c r="A24" i="1"/>
  <c r="M23" i="1"/>
  <c r="K23" i="1"/>
  <c r="J23" i="1"/>
  <c r="I23" i="1"/>
  <c r="H23" i="1"/>
  <c r="B14" i="1"/>
  <c r="A14" i="1"/>
  <c r="M13" i="1"/>
  <c r="K13" i="1"/>
  <c r="J13" i="1"/>
  <c r="I13" i="1"/>
  <c r="H13" i="1"/>
  <c r="K142" i="1" l="1"/>
  <c r="K181" i="1"/>
  <c r="J181" i="1"/>
  <c r="I181" i="1"/>
  <c r="H181" i="1"/>
  <c r="H121" i="1"/>
  <c r="M121" i="1"/>
  <c r="H102" i="1"/>
  <c r="J102" i="1"/>
  <c r="M102" i="1"/>
  <c r="K82" i="1"/>
  <c r="H43" i="1"/>
  <c r="H24" i="1"/>
  <c r="M24" i="1"/>
  <c r="H82" i="1"/>
  <c r="I121" i="1"/>
  <c r="I82" i="1"/>
  <c r="J121" i="1"/>
  <c r="J82" i="1"/>
  <c r="K121" i="1"/>
  <c r="J142" i="1"/>
  <c r="I201" i="1"/>
  <c r="M201" i="1"/>
  <c r="K201" i="1"/>
  <c r="J201" i="1"/>
  <c r="H201" i="1"/>
  <c r="M181" i="1"/>
  <c r="I162" i="1"/>
  <c r="K162" i="1"/>
  <c r="H162" i="1"/>
  <c r="J162" i="1"/>
  <c r="M162" i="1"/>
  <c r="H142" i="1"/>
  <c r="M142" i="1"/>
  <c r="I142" i="1"/>
  <c r="M82" i="1"/>
  <c r="J63" i="1"/>
  <c r="H63" i="1"/>
  <c r="J43" i="1"/>
  <c r="J24" i="1"/>
  <c r="K102" i="1"/>
  <c r="I102" i="1"/>
  <c r="M63" i="1"/>
  <c r="I43" i="1"/>
  <c r="G63" i="1"/>
  <c r="I63" i="1"/>
  <c r="K63" i="1"/>
  <c r="G43" i="1"/>
  <c r="K43" i="1"/>
  <c r="M43" i="1"/>
  <c r="K24" i="1"/>
  <c r="G24" i="1"/>
  <c r="I24" i="1"/>
  <c r="H202" i="1" l="1"/>
  <c r="J202" i="1"/>
  <c r="K202" i="1"/>
  <c r="M202" i="1"/>
  <c r="I202" i="1"/>
  <c r="G202" i="1"/>
</calcChain>
</file>

<file path=xl/sharedStrings.xml><?xml version="1.0" encoding="utf-8"?>
<sst xmlns="http://schemas.openxmlformats.org/spreadsheetml/2006/main" count="472" uniqueCount="213">
  <si>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</si>
  <si>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</si>
  <si>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</si>
  <si>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</si>
  <si>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</si>
  <si>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</si>
  <si>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</si>
  <si>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</si>
  <si>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</si>
  <si>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</si>
  <si>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</si>
  <si>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</si>
  <si>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</si>
  <si>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</si>
  <si>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</si>
  <si>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</si>
  <si>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</si>
  <si>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</si>
  <si>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</si>
  <si>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</si>
  <si>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</si>
  <si>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</si>
  <si>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</si>
  <si>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</si>
  <si>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</si>
  <si>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</si>
  <si>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</si>
  <si>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</si>
  <si>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</si>
  <si>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</si>
  <si>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</si>
  <si>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</si>
  <si>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</si>
  <si>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</si>
  <si>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</si>
  <si>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</si>
  <si>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</si>
  <si>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</si>
  <si>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</si>
  <si>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</si>
  <si>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Хлебокомбинат</t>
  </si>
  <si>
    <t>Салат из свеклы отварной</t>
  </si>
  <si>
    <t>250/25/10</t>
  </si>
  <si>
    <t>Картофельное пюре</t>
  </si>
  <si>
    <t>Кисель из повидла, джема, варенья</t>
  </si>
  <si>
    <t>Хлеб ржано-пшеничный</t>
  </si>
  <si>
    <t>360 с-к 2017г</t>
  </si>
  <si>
    <t xml:space="preserve">хлебокомбинат </t>
  </si>
  <si>
    <t>Сок фруктовый</t>
  </si>
  <si>
    <t>389 с-к 2017г</t>
  </si>
  <si>
    <t>Капуста тушеная</t>
  </si>
  <si>
    <t>Рис отварной</t>
  </si>
  <si>
    <t>Йогурт</t>
  </si>
  <si>
    <t>Пицца школьная</t>
  </si>
  <si>
    <t>413 с-к 2017г</t>
  </si>
  <si>
    <t>Сыр твердый</t>
  </si>
  <si>
    <t>Мясо свинина тушеное</t>
  </si>
  <si>
    <t>256 с-к 2017г</t>
  </si>
  <si>
    <t>Сосиска отварная</t>
  </si>
  <si>
    <t>гор. Блюдо</t>
  </si>
  <si>
    <t>гор блюдо</t>
  </si>
  <si>
    <t>хлеб белый</t>
  </si>
  <si>
    <t>хлеб черный</t>
  </si>
  <si>
    <t>Дыбко М.В.</t>
  </si>
  <si>
    <t>МБОУ "Новодарковичская СОШ"</t>
  </si>
  <si>
    <t>директор</t>
  </si>
  <si>
    <t>15 с-к 2017</t>
  </si>
  <si>
    <t>70/71 с-к 2017</t>
  </si>
  <si>
    <t>Щи из свежей капусты с картофелем, мясом цыпленка и сметаной</t>
  </si>
  <si>
    <t>гор . блюдо</t>
  </si>
  <si>
    <t>гор. блюдо</t>
  </si>
  <si>
    <t>Какао с молоком сгущенным</t>
  </si>
  <si>
    <t>ТТК МУП КШП от 25.08.2020</t>
  </si>
  <si>
    <t>Чай с лимоном и сахаром</t>
  </si>
  <si>
    <t>Фрукты свежие (яблоко)*</t>
  </si>
  <si>
    <t>54-3гн с-к 2022</t>
  </si>
  <si>
    <t>389 с-к 2017</t>
  </si>
  <si>
    <t>Напиток "Каркаде"</t>
  </si>
  <si>
    <t>ТТК МУП КШП от 14.08.2024</t>
  </si>
  <si>
    <t>Хлеб шненичный</t>
  </si>
  <si>
    <t>52 с-к 2017</t>
  </si>
  <si>
    <t>Тефтели мясные с соусом томатным</t>
  </si>
  <si>
    <t>Голубцы ленивые</t>
  </si>
  <si>
    <t>ТТК МУП КШП от 31.08.2022</t>
  </si>
  <si>
    <t>хлеб  бел.</t>
  </si>
  <si>
    <t xml:space="preserve">Хлебокомбинат </t>
  </si>
  <si>
    <t>гор. напиток</t>
  </si>
  <si>
    <t>Булочка "Завитушка с сахаром" ****</t>
  </si>
  <si>
    <t>Джем фруктовый****</t>
  </si>
  <si>
    <t>пром.</t>
  </si>
  <si>
    <t>Компот из смеси сухофруктов</t>
  </si>
  <si>
    <t>54-2гн с-к 2022</t>
  </si>
  <si>
    <t>250/25/0</t>
  </si>
  <si>
    <t>Суп с макаронными изделиями и мясом цыпленка</t>
  </si>
  <si>
    <t>111 с-к 2017</t>
  </si>
  <si>
    <t>Фрукты</t>
  </si>
  <si>
    <t>165 с-к О/Т 2022</t>
  </si>
  <si>
    <t>Пюре картофельное</t>
  </si>
  <si>
    <t>643 с-к О/Т 2022</t>
  </si>
  <si>
    <t>Кофейный напиток из цикория с молоком</t>
  </si>
  <si>
    <t>755 с-к О/Т 2022</t>
  </si>
  <si>
    <t>627 с-к О/Т 2022</t>
  </si>
  <si>
    <t>Пудинг из творога запеченный</t>
  </si>
  <si>
    <t>432 с-к О/Т 2022</t>
  </si>
  <si>
    <t>Изделия макаронные  отварные</t>
  </si>
  <si>
    <t>626 с-к О/Т 2022</t>
  </si>
  <si>
    <t>Чай с сазхаром</t>
  </si>
  <si>
    <t>Салат из соленых огурцов с луком</t>
  </si>
  <si>
    <t>21 с-к 2017</t>
  </si>
  <si>
    <t>Изделия макаронные отварные</t>
  </si>
  <si>
    <t>Мол. Комбинат</t>
  </si>
  <si>
    <t>595 с-к О/Т 2022</t>
  </si>
  <si>
    <t>Рис с овощами</t>
  </si>
  <si>
    <t>665 с-к О/Т 2022</t>
  </si>
  <si>
    <t>Компот из повидла (джема, варенья)</t>
  </si>
  <si>
    <t>826 с-к О/Т 2022</t>
  </si>
  <si>
    <t>Рассольник по "Ленинградски" с мясом цыпленка и сметаной</t>
  </si>
  <si>
    <t>102с-к 2017</t>
  </si>
  <si>
    <t>Курица тушеная с морковью</t>
  </si>
  <si>
    <t>54-25м с-к 2022</t>
  </si>
  <si>
    <t>628 с-к О/Т 2022</t>
  </si>
  <si>
    <t>Печень говяжья тушеная в соусе №330</t>
  </si>
  <si>
    <t>261 с-к 2017</t>
  </si>
  <si>
    <t>Хлеб  пшеничный</t>
  </si>
  <si>
    <t>Винегрет овощной</t>
  </si>
  <si>
    <t>67 с-к 2017</t>
  </si>
  <si>
    <t>295 с-к 2017</t>
  </si>
  <si>
    <t>658 с-к О/Т 2022</t>
  </si>
  <si>
    <t>Котлета рубленая из бройлер-цыплят</t>
  </si>
  <si>
    <t>Шарлотка</t>
  </si>
  <si>
    <t>Суп картофельный с фасолью и мясом цыпленка</t>
  </si>
  <si>
    <t>Борщ с картофелем, мясом цыпленка, сметаной и яйцом</t>
  </si>
  <si>
    <t>250/25/10/10</t>
  </si>
  <si>
    <t>Булгур отварной</t>
  </si>
  <si>
    <t>54-22г с-к 2022</t>
  </si>
  <si>
    <t>221 с-к О/Т 2022</t>
  </si>
  <si>
    <t>Гуляш из свинины</t>
  </si>
  <si>
    <t>260 с-к 2017</t>
  </si>
  <si>
    <t>54-3м с-к 2022</t>
  </si>
  <si>
    <t>Кукуруза консервированная</t>
  </si>
  <si>
    <t>54-20з с-к 2022</t>
  </si>
  <si>
    <t>Булочка сдобная "Рожок"</t>
  </si>
  <si>
    <t>133,4,</t>
  </si>
  <si>
    <t>54-22гн с-к  2022</t>
  </si>
  <si>
    <t xml:space="preserve">Фрукты свежие ( апельсин)* </t>
  </si>
  <si>
    <t>Горошек зеленый**</t>
  </si>
  <si>
    <t>Икра морковная</t>
  </si>
  <si>
    <t>360 с-к 2017</t>
  </si>
  <si>
    <t>54-20з 2022</t>
  </si>
  <si>
    <t>Омлет с сыром запеченый</t>
  </si>
  <si>
    <t>418 с-к О/Т 2022</t>
  </si>
  <si>
    <t>54-3гн 2022</t>
  </si>
  <si>
    <t>Салат з свеклы отварной</t>
  </si>
  <si>
    <t>Бутерброд горячий с колбасой</t>
  </si>
  <si>
    <t>13 с-т О/Т 2022</t>
  </si>
  <si>
    <t>Салат из свежих помидор и огурцов (урожай 2026г.)</t>
  </si>
  <si>
    <t>24 с-к 2017</t>
  </si>
  <si>
    <t>278 с-к 2017</t>
  </si>
  <si>
    <t>Гречка отварная рассыпчатая</t>
  </si>
  <si>
    <t>Салат из зеленого горошка</t>
  </si>
  <si>
    <t>47 с-к О/Т 2021</t>
  </si>
  <si>
    <t>ТТК МУП КШП от 14.08.2024 г</t>
  </si>
  <si>
    <t>1065 с-к О/Т 2022 г</t>
  </si>
  <si>
    <t>Каша молочная геркулесовая с маслом сливочным</t>
  </si>
  <si>
    <t>200/10</t>
  </si>
  <si>
    <t>173/174 с-к 2017</t>
  </si>
  <si>
    <t>Пвидло из яблок</t>
  </si>
  <si>
    <t>пром</t>
  </si>
  <si>
    <t>595 с-к О/Т 2022 г.</t>
  </si>
  <si>
    <t>Картофель по-деоевенски</t>
  </si>
  <si>
    <t>647 с-к О/Т 2022</t>
  </si>
  <si>
    <t>Салат-коктель из овощей - урожай 2026 г</t>
  </si>
  <si>
    <t>Оладьи из печени по-кунцевски</t>
  </si>
  <si>
    <t>54-31м с-к 2022</t>
  </si>
  <si>
    <t>Котлета рыбная с морковью (минтай)</t>
  </si>
  <si>
    <t>54-51р с-к 2022</t>
  </si>
  <si>
    <t>Чай с молоком и сахаром</t>
  </si>
  <si>
    <t>54-4гн с-к 2022</t>
  </si>
  <si>
    <t>54-12з с-к 2022</t>
  </si>
  <si>
    <t>96 с-к 2017г</t>
  </si>
  <si>
    <t>54-1хн с-к 2022</t>
  </si>
  <si>
    <t>Салат "Мозаика"</t>
  </si>
  <si>
    <t>54-11з с-к 2022</t>
  </si>
  <si>
    <t>83 с-к 2017</t>
  </si>
  <si>
    <t>Рыба в тесте запеченая 2 вариант</t>
  </si>
  <si>
    <t>441 с=к О/Т 2022</t>
  </si>
  <si>
    <t>Компот из повидла ( джема, варенья)</t>
  </si>
  <si>
    <t>Суп картофельный с мясными фрикадельками</t>
  </si>
  <si>
    <t>250/25</t>
  </si>
  <si>
    <t>104/105 с-к 2017</t>
  </si>
  <si>
    <t>Птица отварная</t>
  </si>
  <si>
    <t>593 с-к О/Т 2022</t>
  </si>
  <si>
    <t>Биточки из свинины</t>
  </si>
  <si>
    <t>268 с-к 2017</t>
  </si>
  <si>
    <t>Пряник</t>
  </si>
  <si>
    <t>произ</t>
  </si>
  <si>
    <t>Чай с сахаром</t>
  </si>
  <si>
    <t>Овощи свежие в нарезке (огурцы)** - урожай 2026 г.</t>
  </si>
  <si>
    <t>Суп сливочный с рыбой</t>
  </si>
  <si>
    <t>54-16 с-к 2022</t>
  </si>
  <si>
    <t>88 с-к О/Т 2022</t>
  </si>
  <si>
    <t>Плов куриный</t>
  </si>
  <si>
    <t>592 с-к О/Т 2022</t>
  </si>
  <si>
    <t>Каша перловая с овощами</t>
  </si>
  <si>
    <t>Рыба запеченная под молочным соусом</t>
  </si>
  <si>
    <t>ООО "Центр школьного и дошкольного питания</t>
  </si>
  <si>
    <t>47 с-к О/Т 2022</t>
  </si>
  <si>
    <t>Борщ с капустой и картофелем, мясом цыпленка и сметаной</t>
  </si>
  <si>
    <t>82 с-к 2017</t>
  </si>
  <si>
    <t>Суп "Кубанский"</t>
  </si>
  <si>
    <t>Суп гороховый с мясом цыпленка</t>
  </si>
  <si>
    <t>Наггетсы (стрипсы) из филе минтая</t>
  </si>
  <si>
    <t>Наггетсы (стрипсы) из филе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</si>
</sst>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5" fillId="5" borderId="2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Protection="1">
      <protection locked="0"/>
    </xf>
    <xf numFmtId="0" fontId="7" fillId="5" borderId="2" xfId="0" applyFont="1" applyFill="1" applyBorder="1"/>
    <xf numFmtId="0" fontId="15" fillId="5" borderId="2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/>
    <xf numFmtId="0" fontId="15" fillId="5" borderId="24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17" fillId="5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9" fillId="5" borderId="2" xfId="0" applyFont="1" applyFill="1" applyBorder="1"/>
    <xf numFmtId="0" fontId="20" fillId="5" borderId="0" xfId="0" applyFont="1" applyFill="1" applyAlignment="1">
      <alignment vertical="center"/>
    </xf>
    <xf numFmtId="0" fontId="0" fillId="5" borderId="0" xfId="0" applyFill="1"/>
    <xf numFmtId="2" fontId="15" fillId="5" borderId="2" xfId="0" applyNumberFormat="1" applyFont="1" applyFill="1" applyBorder="1" applyAlignment="1">
      <alignment horizontal="center" vertical="center"/>
    </xf>
    <xf numFmtId="0" fontId="7" fillId="5" borderId="17" xfId="0" applyFont="1" applyFill="1" applyBorder="1" applyAlignment="1" applyProtection="1">
      <alignment horizontal="center" vertical="top" wrapText="1"/>
      <protection locked="0"/>
    </xf>
    <xf numFmtId="0" fontId="0" fillId="5" borderId="6" xfId="0" applyFill="1" applyBorder="1"/>
    <xf numFmtId="0" fontId="18" fillId="5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0" borderId="1" xfId="0" applyFont="1" applyBorder="1"/>
    <xf numFmtId="0" fontId="5" fillId="4" borderId="2" xfId="0" applyFont="1" applyFill="1" applyBorder="1" applyProtection="1">
      <protection locked="0"/>
    </xf>
    <xf numFmtId="0" fontId="5" fillId="0" borderId="2" xfId="0" applyFont="1" applyBorder="1"/>
    <xf numFmtId="0" fontId="15" fillId="5" borderId="23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Protection="1">
      <protection locked="0"/>
    </xf>
    <xf numFmtId="0" fontId="4" fillId="0" borderId="2" xfId="0" applyFont="1" applyBorder="1"/>
    <xf numFmtId="0" fontId="7" fillId="2" borderId="2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protection locked="0"/>
    </xf>
    <xf numFmtId="0" fontId="21" fillId="0" borderId="2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2" fillId="0" borderId="2" xfId="0" applyFont="1" applyBorder="1" applyAlignment="1" applyProtection="1">
      <alignment horizontal="right"/>
      <protection locked="0"/>
    </xf>
    <xf numFmtId="0" fontId="21" fillId="0" borderId="2" xfId="0" applyFont="1" applyBorder="1" applyAlignment="1">
      <alignment vertical="top" wrapText="1"/>
    </xf>
    <xf numFmtId="0" fontId="6" fillId="0" borderId="2" xfId="0" applyFont="1" applyBorder="1" applyAlignment="1" applyProtection="1">
      <alignment horizontal="right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/>
    <xf numFmtId="0" fontId="3" fillId="0" borderId="6" xfId="0" applyFont="1" applyBorder="1"/>
    <xf numFmtId="0" fontId="3" fillId="0" borderId="2" xfId="0" applyFont="1" applyBorder="1" applyAlignment="1" applyProtection="1">
      <alignment horizontal="right"/>
      <protection locked="0"/>
    </xf>
    <xf numFmtId="0" fontId="7" fillId="5" borderId="2" xfId="0" applyFont="1" applyFill="1" applyBorder="1" applyAlignment="1" applyProtection="1">
      <alignment vertical="top" wrapText="1"/>
      <protection locked="0"/>
    </xf>
    <xf numFmtId="0" fontId="7" fillId="5" borderId="2" xfId="0" applyFont="1" applyFill="1" applyBorder="1" applyAlignment="1">
      <alignment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17" xfId="0" applyFont="1" applyFill="1" applyBorder="1" applyAlignment="1">
      <alignment horizontal="center" vertical="top" wrapText="1"/>
    </xf>
    <xf numFmtId="0" fontId="15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alignment horizontal="left" vertical="top"/>
      <protection locked="0"/>
    </xf>
    <xf numFmtId="2" fontId="21" fillId="0" borderId="2" xfId="0" applyNumberFormat="1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0" borderId="2" xfId="0" applyFont="1" applyBorder="1"/>
    <xf numFmtId="0" fontId="1" fillId="4" borderId="2" xfId="0" applyFont="1" applyFill="1" applyBorder="1" applyProtection="1">
      <protection locked="0"/>
    </xf>
    <xf numFmtId="0" fontId="3" fillId="4" borderId="0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"/>
  <sheetViews>
    <sheetView tabSelected="1" zoomScaleNormal="100" workbookViewId="0">
      <pane xSplit="5" ySplit="5" topLeftCell="F3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4" width="9.109375" style="1"/>
    <col min="5" max="5" width="11.554687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6.88671875" style="2" customWidth="1"/>
    <col min="11" max="11" width="8.33203125" style="2" customWidth="1"/>
    <col min="12" max="12" width="10" style="2" customWidth="1"/>
    <col min="13" max="16384" width="9.109375" style="2"/>
  </cols>
  <sheetData>
    <row r="1" spans="1:13" ht="14.4" x14ac:dyDescent="0.3">
      <c r="A1" s="1" t="s">
        <v>7</v>
      </c>
      <c r="C1" s="103" t="s">
        <v>64</v>
      </c>
      <c r="D1" s="103"/>
      <c r="E1" s="104"/>
      <c r="F1" s="104"/>
      <c r="G1" s="12" t="s">
        <v>16</v>
      </c>
      <c r="H1" s="2" t="s">
        <v>17</v>
      </c>
      <c r="I1" s="105" t="s">
        <v>65</v>
      </c>
      <c r="J1" s="105"/>
      <c r="K1" s="105"/>
      <c r="L1" s="105"/>
    </row>
    <row r="2" spans="1:13" ht="17.399999999999999" x14ac:dyDescent="0.25">
      <c r="A2" s="32" t="s">
        <v>6</v>
      </c>
      <c r="C2" s="2"/>
      <c r="D2" s="2"/>
      <c r="H2" s="2" t="s">
        <v>18</v>
      </c>
      <c r="I2" s="105" t="s">
        <v>63</v>
      </c>
      <c r="J2" s="105"/>
      <c r="K2" s="105"/>
      <c r="L2" s="105"/>
    </row>
    <row r="3" spans="1:13" ht="17.25" customHeight="1" x14ac:dyDescent="0.25">
      <c r="A3" s="4" t="s">
        <v>8</v>
      </c>
      <c r="C3" s="2"/>
      <c r="D3" s="2"/>
      <c r="E3" s="3"/>
      <c r="F3" s="35" t="s">
        <v>9</v>
      </c>
      <c r="H3" s="2" t="s">
        <v>19</v>
      </c>
      <c r="I3" s="45">
        <v>2</v>
      </c>
      <c r="J3" s="45">
        <v>3</v>
      </c>
      <c r="K3" s="46">
        <v>2026</v>
      </c>
      <c r="L3" s="47"/>
    </row>
    <row r="4" spans="1:13" ht="19.5" customHeight="1" thickBot="1" x14ac:dyDescent="0.3">
      <c r="C4" s="2"/>
      <c r="D4" s="2"/>
      <c r="E4" s="4"/>
      <c r="I4" s="44" t="s">
        <v>36</v>
      </c>
      <c r="J4" s="44" t="s">
        <v>37</v>
      </c>
      <c r="K4" s="44" t="s">
        <v>38</v>
      </c>
    </row>
    <row r="5" spans="1:13" ht="31.2" thickBot="1" x14ac:dyDescent="0.3">
      <c r="A5" s="42" t="s">
        <v>14</v>
      </c>
      <c r="B5" s="43" t="s">
        <v>15</v>
      </c>
      <c r="C5" s="33" t="s">
        <v>0</v>
      </c>
      <c r="D5" s="33"/>
      <c r="E5" s="33" t="s">
        <v>13</v>
      </c>
      <c r="F5" s="33" t="s">
        <v>12</v>
      </c>
      <c r="G5" s="33" t="s">
        <v>34</v>
      </c>
      <c r="H5" s="33" t="s">
        <v>1</v>
      </c>
      <c r="I5" s="33" t="s">
        <v>2</v>
      </c>
      <c r="J5" s="33" t="s">
        <v>3</v>
      </c>
      <c r="K5" s="33" t="s">
        <v>10</v>
      </c>
      <c r="L5" s="34" t="s">
        <v>11</v>
      </c>
      <c r="M5" s="33" t="s">
        <v>35</v>
      </c>
    </row>
    <row r="6" spans="1:13" ht="26.4" x14ac:dyDescent="0.3">
      <c r="A6" s="18">
        <v>1</v>
      </c>
      <c r="B6" s="19">
        <v>1</v>
      </c>
      <c r="C6" s="20" t="s">
        <v>20</v>
      </c>
      <c r="D6" s="20"/>
      <c r="E6" s="5" t="s">
        <v>26</v>
      </c>
      <c r="F6" s="51" t="s">
        <v>145</v>
      </c>
      <c r="G6" s="48">
        <v>60</v>
      </c>
      <c r="H6" s="93">
        <v>1.7</v>
      </c>
      <c r="I6" s="48">
        <v>0.1</v>
      </c>
      <c r="J6" s="48">
        <v>3.5</v>
      </c>
      <c r="K6" s="48">
        <v>22.1</v>
      </c>
      <c r="L6" s="48" t="s">
        <v>148</v>
      </c>
      <c r="M6" s="37">
        <v>18.98</v>
      </c>
    </row>
    <row r="7" spans="1:13" ht="26.4" x14ac:dyDescent="0.3">
      <c r="A7" s="21"/>
      <c r="B7" s="15"/>
      <c r="C7" s="11"/>
      <c r="D7" s="11"/>
      <c r="E7" s="49" t="s">
        <v>21</v>
      </c>
      <c r="F7" s="78" t="s">
        <v>149</v>
      </c>
      <c r="G7" s="40">
        <v>150</v>
      </c>
      <c r="H7" s="40">
        <v>14.75</v>
      </c>
      <c r="I7" s="40">
        <v>13.8</v>
      </c>
      <c r="J7" s="40">
        <v>32.04</v>
      </c>
      <c r="K7" s="40">
        <v>316</v>
      </c>
      <c r="L7" s="41" t="s">
        <v>150</v>
      </c>
      <c r="M7" s="40">
        <v>45.51</v>
      </c>
    </row>
    <row r="8" spans="1:13" ht="26.4" x14ac:dyDescent="0.3">
      <c r="A8" s="21"/>
      <c r="B8" s="15"/>
      <c r="C8" s="11"/>
      <c r="D8" s="11"/>
      <c r="E8" s="7" t="s">
        <v>30</v>
      </c>
      <c r="F8" s="39" t="s">
        <v>73</v>
      </c>
      <c r="G8" s="40">
        <v>200</v>
      </c>
      <c r="H8" s="40">
        <v>0.3</v>
      </c>
      <c r="I8" s="40">
        <v>0</v>
      </c>
      <c r="J8" s="40">
        <v>6.7</v>
      </c>
      <c r="K8" s="40">
        <v>27.9</v>
      </c>
      <c r="L8" s="41" t="s">
        <v>151</v>
      </c>
      <c r="M8" s="40">
        <v>3.44</v>
      </c>
    </row>
    <row r="9" spans="1:13" ht="26.4" x14ac:dyDescent="0.3">
      <c r="A9" s="21"/>
      <c r="B9" s="15"/>
      <c r="C9" s="11"/>
      <c r="D9" s="11"/>
      <c r="E9" s="7" t="s">
        <v>31</v>
      </c>
      <c r="F9" s="39" t="s">
        <v>141</v>
      </c>
      <c r="G9" s="40">
        <v>40</v>
      </c>
      <c r="H9" s="40">
        <v>1.95</v>
      </c>
      <c r="I9" s="40">
        <v>5.9</v>
      </c>
      <c r="J9" s="40">
        <v>31.23</v>
      </c>
      <c r="K9" s="40">
        <v>116.9</v>
      </c>
      <c r="L9" s="41" t="s">
        <v>40</v>
      </c>
      <c r="M9" s="40">
        <v>7.46</v>
      </c>
    </row>
    <row r="10" spans="1:13" ht="52.8" x14ac:dyDescent="0.3">
      <c r="A10" s="21"/>
      <c r="B10" s="15"/>
      <c r="C10" s="11"/>
      <c r="D10" s="11"/>
      <c r="E10" s="7" t="s">
        <v>24</v>
      </c>
      <c r="F10" s="39" t="s">
        <v>74</v>
      </c>
      <c r="G10" s="40">
        <v>100</v>
      </c>
      <c r="H10" s="40">
        <v>1.5</v>
      </c>
      <c r="I10" s="40">
        <v>0.34</v>
      </c>
      <c r="J10" s="40">
        <v>7.35</v>
      </c>
      <c r="K10" s="40">
        <v>35.25</v>
      </c>
      <c r="L10" s="41" t="s">
        <v>72</v>
      </c>
      <c r="M10" s="40">
        <v>14.61</v>
      </c>
    </row>
    <row r="11" spans="1:13" ht="14.4" x14ac:dyDescent="0.3">
      <c r="A11" s="21"/>
      <c r="B11" s="15"/>
      <c r="C11" s="11"/>
      <c r="D11" s="11"/>
      <c r="E11" s="6"/>
      <c r="F11" s="39"/>
      <c r="G11" s="40"/>
      <c r="H11" s="40"/>
      <c r="I11" s="40"/>
      <c r="J11" s="40"/>
      <c r="K11" s="40"/>
      <c r="L11" s="41"/>
      <c r="M11" s="40"/>
    </row>
    <row r="12" spans="1:13" ht="14.4" x14ac:dyDescent="0.3">
      <c r="A12" s="21"/>
      <c r="B12" s="15"/>
      <c r="C12" s="11"/>
      <c r="D12" s="11"/>
      <c r="E12" s="6"/>
      <c r="F12" s="39"/>
      <c r="G12" s="40"/>
      <c r="H12" s="40"/>
      <c r="I12" s="40"/>
      <c r="J12" s="40"/>
      <c r="K12" s="40"/>
      <c r="L12" s="41"/>
      <c r="M12" s="40"/>
    </row>
    <row r="13" spans="1:13" ht="15" thickBot="1" x14ac:dyDescent="0.35">
      <c r="A13" s="22"/>
      <c r="B13" s="17"/>
      <c r="C13" s="8"/>
      <c r="D13" s="8"/>
      <c r="E13" s="81" t="s">
        <v>33</v>
      </c>
      <c r="F13" s="9"/>
      <c r="G13" s="79">
        <f>G6+G7+G8+G9+G10</f>
        <v>550</v>
      </c>
      <c r="H13" s="79">
        <f t="shared" ref="H13:K13" si="0">SUM(H6:H12)</f>
        <v>20.2</v>
      </c>
      <c r="I13" s="79">
        <f t="shared" si="0"/>
        <v>20.14</v>
      </c>
      <c r="J13" s="79">
        <f t="shared" si="0"/>
        <v>80.819999999999993</v>
      </c>
      <c r="K13" s="79">
        <f t="shared" si="0"/>
        <v>518.15</v>
      </c>
      <c r="L13" s="80"/>
      <c r="M13" s="79">
        <f t="shared" ref="M13" si="1">SUM(M6:M12)</f>
        <v>89.999999999999986</v>
      </c>
    </row>
    <row r="14" spans="1:13" ht="26.4" x14ac:dyDescent="0.3">
      <c r="A14" s="23">
        <f>A6</f>
        <v>1</v>
      </c>
      <c r="B14" s="13">
        <f>B6</f>
        <v>1</v>
      </c>
      <c r="C14" s="10" t="s">
        <v>25</v>
      </c>
      <c r="D14" s="10"/>
      <c r="E14" s="7" t="s">
        <v>26</v>
      </c>
      <c r="F14" s="74" t="s">
        <v>146</v>
      </c>
      <c r="G14" s="48">
        <v>60</v>
      </c>
      <c r="H14" s="93">
        <v>1.2</v>
      </c>
      <c r="I14" s="48">
        <v>4.2</v>
      </c>
      <c r="J14" s="48">
        <v>22.5</v>
      </c>
      <c r="K14" s="48">
        <v>68</v>
      </c>
      <c r="L14" s="48" t="s">
        <v>178</v>
      </c>
      <c r="M14" s="37">
        <v>3.97</v>
      </c>
    </row>
    <row r="15" spans="1:13" ht="26.4" x14ac:dyDescent="0.3">
      <c r="A15" s="21"/>
      <c r="B15" s="15"/>
      <c r="C15" s="11"/>
      <c r="D15" s="11"/>
      <c r="E15" s="7" t="s">
        <v>27</v>
      </c>
      <c r="F15" s="39" t="s">
        <v>116</v>
      </c>
      <c r="G15" s="40" t="s">
        <v>42</v>
      </c>
      <c r="H15" s="40">
        <v>9.5</v>
      </c>
      <c r="I15" s="40">
        <v>8.15</v>
      </c>
      <c r="J15" s="40">
        <v>7.82</v>
      </c>
      <c r="K15" s="40">
        <v>183</v>
      </c>
      <c r="L15" s="41" t="s">
        <v>179</v>
      </c>
      <c r="M15" s="40">
        <v>18.48</v>
      </c>
    </row>
    <row r="16" spans="1:13" ht="26.4" x14ac:dyDescent="0.3">
      <c r="A16" s="21"/>
      <c r="B16" s="15"/>
      <c r="C16" s="11"/>
      <c r="D16" s="11"/>
      <c r="E16" s="7" t="s">
        <v>28</v>
      </c>
      <c r="F16" s="39" t="s">
        <v>212</v>
      </c>
      <c r="G16" s="40">
        <v>90</v>
      </c>
      <c r="H16" s="40">
        <v>4.5999999999999996</v>
      </c>
      <c r="I16" s="40">
        <v>4.2</v>
      </c>
      <c r="J16" s="40">
        <v>9.3000000000000007</v>
      </c>
      <c r="K16" s="40">
        <v>150.15</v>
      </c>
      <c r="L16" s="41" t="s">
        <v>111</v>
      </c>
      <c r="M16" s="40">
        <v>43.96</v>
      </c>
    </row>
    <row r="17" spans="1:13" ht="26.4" x14ac:dyDescent="0.3">
      <c r="A17" s="21"/>
      <c r="B17" s="15"/>
      <c r="C17" s="11"/>
      <c r="D17" s="11"/>
      <c r="E17" s="7" t="s">
        <v>29</v>
      </c>
      <c r="F17" s="39" t="s">
        <v>51</v>
      </c>
      <c r="G17" s="40">
        <v>150</v>
      </c>
      <c r="H17" s="40">
        <v>6.7</v>
      </c>
      <c r="I17" s="40">
        <v>6.1</v>
      </c>
      <c r="J17" s="40">
        <v>25.5</v>
      </c>
      <c r="K17" s="40">
        <v>180.8</v>
      </c>
      <c r="L17" s="41" t="s">
        <v>120</v>
      </c>
      <c r="M17" s="40">
        <v>7.3</v>
      </c>
    </row>
    <row r="18" spans="1:13" ht="26.4" x14ac:dyDescent="0.3">
      <c r="A18" s="21"/>
      <c r="B18" s="15"/>
      <c r="C18" s="11"/>
      <c r="D18" s="11"/>
      <c r="E18" s="7" t="s">
        <v>30</v>
      </c>
      <c r="F18" s="39" t="s">
        <v>90</v>
      </c>
      <c r="G18" s="40">
        <v>200</v>
      </c>
      <c r="H18" s="40">
        <v>0.5</v>
      </c>
      <c r="I18" s="40">
        <v>0.1</v>
      </c>
      <c r="J18" s="40">
        <v>19.8</v>
      </c>
      <c r="K18" s="40">
        <v>81</v>
      </c>
      <c r="L18" s="41" t="s">
        <v>180</v>
      </c>
      <c r="M18" s="40">
        <v>6.15</v>
      </c>
    </row>
    <row r="19" spans="1:13" ht="26.4" x14ac:dyDescent="0.3">
      <c r="A19" s="21"/>
      <c r="B19" s="15"/>
      <c r="C19" s="11"/>
      <c r="D19" s="11"/>
      <c r="E19" s="7" t="s">
        <v>31</v>
      </c>
      <c r="F19" s="39" t="s">
        <v>141</v>
      </c>
      <c r="G19" s="40">
        <v>40</v>
      </c>
      <c r="H19" s="40">
        <v>4.0999999999999996</v>
      </c>
      <c r="I19" s="40">
        <v>5.92</v>
      </c>
      <c r="J19" s="40">
        <v>9.94</v>
      </c>
      <c r="K19" s="40">
        <v>116.9</v>
      </c>
      <c r="L19" s="41" t="s">
        <v>40</v>
      </c>
      <c r="M19" s="40">
        <v>7.46</v>
      </c>
    </row>
    <row r="20" spans="1:13" ht="26.4" x14ac:dyDescent="0.3">
      <c r="A20" s="21"/>
      <c r="B20" s="15"/>
      <c r="C20" s="11"/>
      <c r="D20" s="11"/>
      <c r="E20" s="7" t="s">
        <v>32</v>
      </c>
      <c r="F20" s="39" t="s">
        <v>45</v>
      </c>
      <c r="G20" s="40">
        <v>40</v>
      </c>
      <c r="H20" s="40">
        <v>2.11</v>
      </c>
      <c r="I20" s="40">
        <v>0.44</v>
      </c>
      <c r="J20" s="40">
        <v>19.78</v>
      </c>
      <c r="K20" s="40">
        <v>91.96</v>
      </c>
      <c r="L20" s="41" t="s">
        <v>85</v>
      </c>
      <c r="M20" s="40">
        <v>2.68</v>
      </c>
    </row>
    <row r="21" spans="1:13" ht="14.4" x14ac:dyDescent="0.3">
      <c r="A21" s="21"/>
      <c r="B21" s="15"/>
      <c r="C21" s="11"/>
      <c r="D21" s="11"/>
      <c r="E21" s="70"/>
      <c r="F21" s="39"/>
      <c r="G21" s="40"/>
      <c r="H21" s="40"/>
      <c r="I21" s="40"/>
      <c r="J21" s="40"/>
      <c r="K21" s="40"/>
      <c r="L21" s="41"/>
      <c r="M21" s="40"/>
    </row>
    <row r="22" spans="1:13" ht="14.4" x14ac:dyDescent="0.3">
      <c r="A22" s="21"/>
      <c r="B22" s="15"/>
      <c r="C22" s="11"/>
      <c r="D22" s="11"/>
      <c r="E22" s="6"/>
      <c r="F22" s="39"/>
      <c r="G22" s="40"/>
      <c r="H22" s="40"/>
      <c r="I22" s="40"/>
      <c r="J22" s="40"/>
      <c r="K22" s="40"/>
      <c r="L22" s="41"/>
      <c r="M22" s="40"/>
    </row>
    <row r="23" spans="1:13" ht="14.4" x14ac:dyDescent="0.3">
      <c r="A23" s="22"/>
      <c r="B23" s="17"/>
      <c r="C23" s="8"/>
      <c r="D23" s="8"/>
      <c r="E23" s="81" t="s">
        <v>33</v>
      </c>
      <c r="F23" s="82"/>
      <c r="G23" s="79">
        <v>845</v>
      </c>
      <c r="H23" s="79">
        <f t="shared" ref="H23:K23" si="2">SUM(H14:H22)</f>
        <v>28.71</v>
      </c>
      <c r="I23" s="79">
        <f t="shared" si="2"/>
        <v>29.110000000000003</v>
      </c>
      <c r="J23" s="79">
        <f t="shared" si="2"/>
        <v>114.64</v>
      </c>
      <c r="K23" s="79">
        <f t="shared" si="2"/>
        <v>871.81000000000006</v>
      </c>
      <c r="L23" s="80"/>
      <c r="M23" s="79">
        <f t="shared" ref="M23" si="3">SUM(M14:M22)</f>
        <v>90</v>
      </c>
    </row>
    <row r="24" spans="1:13" ht="14.4" x14ac:dyDescent="0.25">
      <c r="A24" s="26">
        <f>A6</f>
        <v>1</v>
      </c>
      <c r="B24" s="27">
        <f>B6</f>
        <v>1</v>
      </c>
      <c r="C24" s="106" t="s">
        <v>4</v>
      </c>
      <c r="D24" s="107"/>
      <c r="E24" s="108"/>
      <c r="F24" s="28"/>
      <c r="G24" s="29">
        <f>G13+G23</f>
        <v>1395</v>
      </c>
      <c r="H24" s="29">
        <f t="shared" ref="H24:K24" si="4">H13+H23</f>
        <v>48.91</v>
      </c>
      <c r="I24" s="29">
        <f t="shared" si="4"/>
        <v>49.25</v>
      </c>
      <c r="J24" s="29">
        <f t="shared" si="4"/>
        <v>195.45999999999998</v>
      </c>
      <c r="K24" s="29">
        <f t="shared" si="4"/>
        <v>1389.96</v>
      </c>
      <c r="L24" s="29"/>
      <c r="M24" s="29">
        <f t="shared" ref="M24" si="5">M13+M23</f>
        <v>180</v>
      </c>
    </row>
    <row r="25" spans="1:13" ht="26.4" x14ac:dyDescent="0.3">
      <c r="A25" s="14">
        <v>1</v>
      </c>
      <c r="B25" s="15">
        <v>2</v>
      </c>
      <c r="C25" s="20" t="s">
        <v>20</v>
      </c>
      <c r="D25" s="20"/>
      <c r="E25" s="5" t="s">
        <v>26</v>
      </c>
      <c r="F25" s="36" t="s">
        <v>152</v>
      </c>
      <c r="G25" s="37">
        <v>60</v>
      </c>
      <c r="H25" s="37">
        <v>0.88</v>
      </c>
      <c r="I25" s="37">
        <v>3.75</v>
      </c>
      <c r="J25" s="37">
        <v>13.12</v>
      </c>
      <c r="K25" s="37">
        <v>58</v>
      </c>
      <c r="L25" s="38" t="s">
        <v>80</v>
      </c>
      <c r="M25" s="37">
        <v>3.05</v>
      </c>
    </row>
    <row r="26" spans="1:13" ht="26.4" x14ac:dyDescent="0.3">
      <c r="A26" s="14"/>
      <c r="B26" s="15"/>
      <c r="C26" s="11"/>
      <c r="D26" s="11"/>
      <c r="E26" s="75" t="s">
        <v>60</v>
      </c>
      <c r="F26" s="39" t="s">
        <v>56</v>
      </c>
      <c r="G26" s="40">
        <v>100</v>
      </c>
      <c r="H26" s="40">
        <v>5.1100000000000003</v>
      </c>
      <c r="I26" s="40">
        <v>4.75</v>
      </c>
      <c r="J26" s="40">
        <v>21.84</v>
      </c>
      <c r="K26" s="40">
        <v>235</v>
      </c>
      <c r="L26" s="41" t="s">
        <v>57</v>
      </c>
      <c r="M26" s="40">
        <v>40.51</v>
      </c>
    </row>
    <row r="27" spans="1:13" ht="26.4" x14ac:dyDescent="0.3">
      <c r="A27" s="14"/>
      <c r="B27" s="15"/>
      <c r="C27" s="11"/>
      <c r="D27" s="11"/>
      <c r="E27" s="72" t="s">
        <v>60</v>
      </c>
      <c r="F27" s="39" t="s">
        <v>97</v>
      </c>
      <c r="G27" s="40">
        <v>150</v>
      </c>
      <c r="H27" s="40">
        <v>5.75</v>
      </c>
      <c r="I27" s="40">
        <v>3.5</v>
      </c>
      <c r="J27" s="40">
        <v>25.57</v>
      </c>
      <c r="K27" s="40">
        <v>158.16</v>
      </c>
      <c r="L27" s="41" t="s">
        <v>98</v>
      </c>
      <c r="M27" s="40">
        <v>8</v>
      </c>
    </row>
    <row r="28" spans="1:13" ht="26.4" x14ac:dyDescent="0.3">
      <c r="A28" s="14"/>
      <c r="B28" s="15"/>
      <c r="C28" s="11"/>
      <c r="D28" s="11"/>
      <c r="E28" s="7" t="s">
        <v>22</v>
      </c>
      <c r="F28" s="58" t="s">
        <v>99</v>
      </c>
      <c r="G28" s="40">
        <v>200</v>
      </c>
      <c r="H28" s="40">
        <v>3.8</v>
      </c>
      <c r="I28" s="40">
        <v>2.9</v>
      </c>
      <c r="J28" s="40">
        <v>11.3</v>
      </c>
      <c r="K28" s="40">
        <v>86</v>
      </c>
      <c r="L28" s="41" t="s">
        <v>100</v>
      </c>
      <c r="M28" s="40">
        <v>13.56</v>
      </c>
    </row>
    <row r="29" spans="1:13" ht="26.4" x14ac:dyDescent="0.3">
      <c r="A29" s="14"/>
      <c r="B29" s="15"/>
      <c r="C29" s="11"/>
      <c r="D29" s="11"/>
      <c r="E29" s="7" t="s">
        <v>61</v>
      </c>
      <c r="F29" s="39" t="s">
        <v>153</v>
      </c>
      <c r="G29" s="40">
        <v>60</v>
      </c>
      <c r="H29" s="40">
        <v>8.26</v>
      </c>
      <c r="I29" s="40">
        <v>9.68</v>
      </c>
      <c r="J29" s="40">
        <v>18.2</v>
      </c>
      <c r="K29" s="40">
        <v>163</v>
      </c>
      <c r="L29" s="41" t="s">
        <v>154</v>
      </c>
      <c r="M29" s="40">
        <v>23.54</v>
      </c>
    </row>
    <row r="30" spans="1:13" ht="26.4" x14ac:dyDescent="0.3">
      <c r="A30" s="14"/>
      <c r="B30" s="15"/>
      <c r="C30" s="11"/>
      <c r="D30" s="11"/>
      <c r="E30" s="7" t="s">
        <v>62</v>
      </c>
      <c r="F30" s="39" t="s">
        <v>45</v>
      </c>
      <c r="G30" s="40">
        <v>20</v>
      </c>
      <c r="H30" s="40">
        <v>1.05</v>
      </c>
      <c r="I30" s="40">
        <v>0.22</v>
      </c>
      <c r="J30" s="40">
        <v>9.89</v>
      </c>
      <c r="K30" s="40">
        <v>45.98</v>
      </c>
      <c r="L30" s="41" t="s">
        <v>40</v>
      </c>
      <c r="M30" s="40">
        <v>1.34</v>
      </c>
    </row>
    <row r="31" spans="1:13" ht="14.4" x14ac:dyDescent="0.3">
      <c r="A31" s="14"/>
      <c r="B31" s="15"/>
      <c r="C31" s="11"/>
      <c r="D31" s="11"/>
      <c r="E31" s="6"/>
      <c r="F31" s="39"/>
      <c r="G31" s="40"/>
      <c r="H31" s="40"/>
      <c r="I31" s="40"/>
      <c r="J31" s="40"/>
      <c r="K31" s="40"/>
      <c r="L31" s="41"/>
      <c r="M31" s="40"/>
    </row>
    <row r="32" spans="1:13" ht="14.4" x14ac:dyDescent="0.3">
      <c r="A32" s="16"/>
      <c r="B32" s="17"/>
      <c r="C32" s="8"/>
      <c r="D32" s="8"/>
      <c r="E32" s="83" t="s">
        <v>33</v>
      </c>
      <c r="F32" s="82"/>
      <c r="G32" s="79">
        <f>SUM(G25:G31)</f>
        <v>590</v>
      </c>
      <c r="H32" s="79">
        <f>SUM(H25:H31)</f>
        <v>24.849999999999998</v>
      </c>
      <c r="I32" s="79">
        <f>SUM(I25:I31)</f>
        <v>24.799999999999997</v>
      </c>
      <c r="J32" s="79">
        <f>SUM(J25:J31)</f>
        <v>99.92</v>
      </c>
      <c r="K32" s="79">
        <f>SUM(K25:K31)</f>
        <v>746.14</v>
      </c>
      <c r="L32" s="80"/>
      <c r="M32" s="79">
        <f>SUM(M25:M31)</f>
        <v>90</v>
      </c>
    </row>
    <row r="33" spans="1:13" ht="26.4" x14ac:dyDescent="0.3">
      <c r="A33" s="14">
        <v>1</v>
      </c>
      <c r="B33" s="15">
        <v>2</v>
      </c>
      <c r="C33" s="87" t="s">
        <v>25</v>
      </c>
      <c r="D33" s="87"/>
      <c r="E33" s="88" t="s">
        <v>26</v>
      </c>
      <c r="F33" s="90" t="s">
        <v>181</v>
      </c>
      <c r="G33" s="91">
        <v>60</v>
      </c>
      <c r="H33" s="91">
        <v>1.62</v>
      </c>
      <c r="I33" s="91">
        <v>1.69</v>
      </c>
      <c r="J33" s="91">
        <v>5.33</v>
      </c>
      <c r="K33" s="91">
        <v>61.2</v>
      </c>
      <c r="L33" s="92" t="s">
        <v>182</v>
      </c>
      <c r="M33" s="91">
        <v>7.05</v>
      </c>
    </row>
    <row r="34" spans="1:13" ht="26.4" x14ac:dyDescent="0.3">
      <c r="A34" s="13"/>
      <c r="B34" s="13"/>
      <c r="C34" s="10"/>
      <c r="D34" s="10"/>
      <c r="E34" s="7" t="s">
        <v>27</v>
      </c>
      <c r="F34" s="89" t="s">
        <v>131</v>
      </c>
      <c r="G34" s="40" t="s">
        <v>132</v>
      </c>
      <c r="H34" s="40">
        <v>8.2200000000000006</v>
      </c>
      <c r="I34" s="40">
        <v>10.48</v>
      </c>
      <c r="J34" s="40">
        <v>28.99</v>
      </c>
      <c r="K34" s="40">
        <v>125.5</v>
      </c>
      <c r="L34" s="41" t="s">
        <v>183</v>
      </c>
      <c r="M34" s="40">
        <v>20.75</v>
      </c>
    </row>
    <row r="35" spans="1:13" ht="26.4" x14ac:dyDescent="0.3">
      <c r="A35" s="14"/>
      <c r="B35" s="15"/>
      <c r="C35" s="11"/>
      <c r="D35" s="11"/>
      <c r="E35" s="7" t="s">
        <v>28</v>
      </c>
      <c r="F35" s="39" t="s">
        <v>184</v>
      </c>
      <c r="G35" s="40">
        <v>90</v>
      </c>
      <c r="H35" s="40">
        <v>13.7</v>
      </c>
      <c r="I35" s="40">
        <v>13.95</v>
      </c>
      <c r="J35" s="40">
        <v>18.7</v>
      </c>
      <c r="K35" s="40">
        <v>184</v>
      </c>
      <c r="L35" s="41" t="s">
        <v>185</v>
      </c>
      <c r="M35" s="40">
        <v>43.65</v>
      </c>
    </row>
    <row r="36" spans="1:13" ht="26.4" x14ac:dyDescent="0.3">
      <c r="A36" s="14"/>
      <c r="B36" s="15"/>
      <c r="C36" s="11"/>
      <c r="D36" s="11"/>
      <c r="E36" s="7" t="s">
        <v>29</v>
      </c>
      <c r="F36" s="39" t="s">
        <v>109</v>
      </c>
      <c r="G36" s="40">
        <v>150</v>
      </c>
      <c r="H36" s="40">
        <v>5.4</v>
      </c>
      <c r="I36" s="40">
        <v>4.9000000000000004</v>
      </c>
      <c r="J36" s="40">
        <v>32.799999999999997</v>
      </c>
      <c r="K36" s="40">
        <v>196.8</v>
      </c>
      <c r="L36" s="41" t="s">
        <v>105</v>
      </c>
      <c r="M36" s="40">
        <v>7.56</v>
      </c>
    </row>
    <row r="37" spans="1:13" ht="26.4" x14ac:dyDescent="0.3">
      <c r="A37" s="14"/>
      <c r="B37" s="15"/>
      <c r="C37" s="11"/>
      <c r="D37" s="11"/>
      <c r="E37" s="7" t="s">
        <v>30</v>
      </c>
      <c r="F37" s="39" t="s">
        <v>186</v>
      </c>
      <c r="G37" s="40">
        <v>200</v>
      </c>
      <c r="H37" s="40">
        <v>0.12</v>
      </c>
      <c r="I37" s="40">
        <v>0.02</v>
      </c>
      <c r="J37" s="40">
        <v>13.25</v>
      </c>
      <c r="K37" s="40">
        <v>106.8</v>
      </c>
      <c r="L37" s="41" t="s">
        <v>115</v>
      </c>
      <c r="M37" s="40">
        <v>6.08</v>
      </c>
    </row>
    <row r="38" spans="1:13" ht="26.4" x14ac:dyDescent="0.3">
      <c r="A38" s="14"/>
      <c r="B38" s="15"/>
      <c r="C38" s="11"/>
      <c r="D38" s="11"/>
      <c r="E38" s="7" t="s">
        <v>61</v>
      </c>
      <c r="F38" s="39" t="s">
        <v>39</v>
      </c>
      <c r="G38" s="40">
        <v>20</v>
      </c>
      <c r="H38" s="40">
        <v>2.11</v>
      </c>
      <c r="I38" s="40">
        <v>3</v>
      </c>
      <c r="J38" s="40">
        <v>12.88</v>
      </c>
      <c r="K38" s="40">
        <v>46.76</v>
      </c>
      <c r="L38" s="41" t="s">
        <v>85</v>
      </c>
      <c r="M38" s="40">
        <v>2.23</v>
      </c>
    </row>
    <row r="39" spans="1:13" ht="26.4" x14ac:dyDescent="0.3">
      <c r="A39" s="14"/>
      <c r="B39" s="15"/>
      <c r="C39" s="11"/>
      <c r="D39" s="11"/>
      <c r="E39" s="7" t="s">
        <v>32</v>
      </c>
      <c r="F39" s="39" t="s">
        <v>45</v>
      </c>
      <c r="G39" s="40">
        <v>40</v>
      </c>
      <c r="H39" s="40">
        <v>2.11</v>
      </c>
      <c r="I39" s="40">
        <v>0.44</v>
      </c>
      <c r="J39" s="40">
        <v>19.78</v>
      </c>
      <c r="K39" s="40">
        <v>91.96</v>
      </c>
      <c r="L39" s="41" t="s">
        <v>85</v>
      </c>
      <c r="M39" s="40">
        <v>2.68</v>
      </c>
    </row>
    <row r="40" spans="1:13" ht="14.4" x14ac:dyDescent="0.3">
      <c r="A40" s="14"/>
      <c r="B40" s="15"/>
      <c r="C40" s="11"/>
      <c r="D40" s="11"/>
      <c r="E40" s="6"/>
      <c r="F40" s="39"/>
      <c r="G40" s="40"/>
      <c r="H40" s="40"/>
      <c r="I40" s="40"/>
      <c r="J40" s="40"/>
      <c r="K40" s="40"/>
      <c r="L40" s="41"/>
      <c r="M40" s="40"/>
    </row>
    <row r="41" spans="1:13" ht="14.4" x14ac:dyDescent="0.3">
      <c r="A41" s="14"/>
      <c r="B41" s="15"/>
      <c r="C41" s="11"/>
      <c r="D41" s="11"/>
      <c r="E41" s="6"/>
      <c r="F41" s="39"/>
      <c r="G41" s="40"/>
      <c r="H41" s="40"/>
      <c r="I41" s="40"/>
      <c r="J41" s="40"/>
      <c r="K41" s="40"/>
      <c r="L41" s="41"/>
      <c r="M41" s="40"/>
    </row>
    <row r="42" spans="1:13" ht="14.4" x14ac:dyDescent="0.3">
      <c r="A42" s="16"/>
      <c r="B42" s="17"/>
      <c r="C42" s="8"/>
      <c r="D42" s="8"/>
      <c r="E42" s="81" t="s">
        <v>33</v>
      </c>
      <c r="F42" s="82"/>
      <c r="G42" s="79">
        <f>SUM(G33:G41)</f>
        <v>560</v>
      </c>
      <c r="H42" s="79">
        <f t="shared" ref="H42:K42" si="6">SUM(H33:H41)</f>
        <v>33.28</v>
      </c>
      <c r="I42" s="79">
        <f t="shared" si="6"/>
        <v>34.47999999999999</v>
      </c>
      <c r="J42" s="79">
        <f t="shared" si="6"/>
        <v>131.72999999999999</v>
      </c>
      <c r="K42" s="79">
        <f t="shared" si="6"/>
        <v>813.02</v>
      </c>
      <c r="L42" s="79"/>
      <c r="M42" s="79">
        <f t="shared" ref="M42" si="7">SUM(M33:M41)</f>
        <v>90.000000000000014</v>
      </c>
    </row>
    <row r="43" spans="1:13" ht="15.75" customHeight="1" thickBot="1" x14ac:dyDescent="0.3">
      <c r="A43" s="30">
        <f>A25</f>
        <v>1</v>
      </c>
      <c r="B43" s="30">
        <f>B25</f>
        <v>2</v>
      </c>
      <c r="C43" s="106" t="s">
        <v>4</v>
      </c>
      <c r="D43" s="107"/>
      <c r="E43" s="108"/>
      <c r="F43" s="28"/>
      <c r="G43" s="29">
        <f>G32+G42</f>
        <v>1150</v>
      </c>
      <c r="H43" s="29">
        <f>H32+H42</f>
        <v>58.129999999999995</v>
      </c>
      <c r="I43" s="29">
        <f>I32+I42</f>
        <v>59.279999999999987</v>
      </c>
      <c r="J43" s="29">
        <f>J32+J42</f>
        <v>231.64999999999998</v>
      </c>
      <c r="K43" s="29">
        <f>K32+K42</f>
        <v>1559.1599999999999</v>
      </c>
      <c r="L43" s="29"/>
      <c r="M43" s="29">
        <f>M32+M42</f>
        <v>180</v>
      </c>
    </row>
    <row r="44" spans="1:13" ht="26.4" x14ac:dyDescent="0.3">
      <c r="A44" s="18">
        <v>1</v>
      </c>
      <c r="B44" s="19">
        <v>3</v>
      </c>
      <c r="C44" s="20" t="s">
        <v>20</v>
      </c>
      <c r="D44" s="20"/>
      <c r="E44" s="5" t="s">
        <v>26</v>
      </c>
      <c r="F44" s="90" t="s">
        <v>155</v>
      </c>
      <c r="G44" s="91">
        <v>60</v>
      </c>
      <c r="H44" s="91">
        <v>0.57999999999999996</v>
      </c>
      <c r="I44" s="91">
        <v>3.65</v>
      </c>
      <c r="J44" s="91">
        <v>2.19</v>
      </c>
      <c r="K44" s="91">
        <v>42.42</v>
      </c>
      <c r="L44" s="92" t="s">
        <v>156</v>
      </c>
      <c r="M44" s="91">
        <v>22.4</v>
      </c>
    </row>
    <row r="45" spans="1:13" ht="26.25" customHeight="1" x14ac:dyDescent="0.3">
      <c r="A45" s="21"/>
      <c r="B45" s="15"/>
      <c r="C45" s="11"/>
      <c r="D45" s="11"/>
      <c r="E45" s="101" t="s">
        <v>70</v>
      </c>
      <c r="F45" s="39" t="s">
        <v>81</v>
      </c>
      <c r="G45" s="40">
        <v>110</v>
      </c>
      <c r="H45" s="40">
        <v>10.46</v>
      </c>
      <c r="I45" s="40">
        <v>11.3</v>
      </c>
      <c r="J45" s="40">
        <v>9.44</v>
      </c>
      <c r="K45" s="40">
        <v>142</v>
      </c>
      <c r="L45" s="57" t="s">
        <v>157</v>
      </c>
      <c r="M45" s="54">
        <v>33.31</v>
      </c>
    </row>
    <row r="46" spans="1:13" ht="26.25" customHeight="1" x14ac:dyDescent="0.3">
      <c r="A46" s="21"/>
      <c r="B46" s="15"/>
      <c r="C46" s="11"/>
      <c r="D46" s="11"/>
      <c r="E46" s="49"/>
      <c r="F46" s="39"/>
      <c r="G46" s="40"/>
      <c r="H46" s="40"/>
      <c r="I46" s="40"/>
      <c r="J46" s="40"/>
      <c r="K46" s="40"/>
      <c r="L46" s="57"/>
      <c r="M46" s="54"/>
    </row>
    <row r="47" spans="1:13" ht="26.4" x14ac:dyDescent="0.3">
      <c r="A47" s="21"/>
      <c r="B47" s="15"/>
      <c r="C47" s="11"/>
      <c r="D47" s="11"/>
      <c r="E47" s="73" t="s">
        <v>21</v>
      </c>
      <c r="F47" s="39" t="s">
        <v>158</v>
      </c>
      <c r="G47" s="40">
        <v>150</v>
      </c>
      <c r="H47" s="40">
        <v>8.6</v>
      </c>
      <c r="I47" s="40">
        <v>5.54</v>
      </c>
      <c r="J47" s="40">
        <v>39.6</v>
      </c>
      <c r="K47" s="40">
        <v>160</v>
      </c>
      <c r="L47" s="57" t="s">
        <v>101</v>
      </c>
      <c r="M47" s="54">
        <v>8.19</v>
      </c>
    </row>
    <row r="48" spans="1:13" ht="26.4" x14ac:dyDescent="0.3">
      <c r="A48" s="21"/>
      <c r="B48" s="15"/>
      <c r="C48" s="11"/>
      <c r="D48" s="11"/>
      <c r="E48" s="7" t="s">
        <v>30</v>
      </c>
      <c r="F48" s="39" t="s">
        <v>48</v>
      </c>
      <c r="G48" s="40">
        <v>200</v>
      </c>
      <c r="H48" s="40">
        <v>1</v>
      </c>
      <c r="I48" s="40"/>
      <c r="J48" s="40">
        <v>14.2</v>
      </c>
      <c r="K48" s="40">
        <v>86.6</v>
      </c>
      <c r="L48" s="57" t="s">
        <v>49</v>
      </c>
      <c r="M48" s="54">
        <v>15.84</v>
      </c>
    </row>
    <row r="49" spans="1:13" ht="26.4" x14ac:dyDescent="0.3">
      <c r="A49" s="21"/>
      <c r="B49" s="15"/>
      <c r="C49" s="11"/>
      <c r="D49" s="11"/>
      <c r="E49" s="7" t="s">
        <v>32</v>
      </c>
      <c r="F49" s="39" t="s">
        <v>45</v>
      </c>
      <c r="G49" s="40">
        <v>40</v>
      </c>
      <c r="H49" s="40">
        <v>2.11</v>
      </c>
      <c r="I49" s="40">
        <v>0.44</v>
      </c>
      <c r="J49" s="40">
        <v>19.78</v>
      </c>
      <c r="K49" s="40">
        <v>91.96</v>
      </c>
      <c r="L49" s="57" t="s">
        <v>40</v>
      </c>
      <c r="M49" s="54">
        <v>2.68</v>
      </c>
    </row>
    <row r="50" spans="1:13" ht="39.6" x14ac:dyDescent="0.3">
      <c r="A50" s="21"/>
      <c r="B50" s="15"/>
      <c r="C50" s="11"/>
      <c r="D50" s="11"/>
      <c r="E50" s="49"/>
      <c r="F50" s="39" t="s">
        <v>87</v>
      </c>
      <c r="G50" s="40">
        <v>50</v>
      </c>
      <c r="H50" s="40">
        <v>2.87</v>
      </c>
      <c r="I50" s="40">
        <v>4.75</v>
      </c>
      <c r="J50" s="40">
        <v>17.45</v>
      </c>
      <c r="K50" s="40">
        <v>130</v>
      </c>
      <c r="L50" s="53" t="s">
        <v>83</v>
      </c>
      <c r="M50" s="54">
        <v>7.58</v>
      </c>
    </row>
    <row r="51" spans="1:13" ht="14.4" x14ac:dyDescent="0.3">
      <c r="A51" s="21"/>
      <c r="B51" s="15"/>
      <c r="C51" s="11"/>
      <c r="D51" s="11"/>
      <c r="E51" s="7"/>
      <c r="F51" s="39"/>
      <c r="G51" s="40"/>
      <c r="H51" s="40"/>
      <c r="I51" s="40"/>
      <c r="J51" s="40"/>
      <c r="K51" s="40"/>
      <c r="L51" s="69"/>
      <c r="M51" s="54"/>
    </row>
    <row r="52" spans="1:13" ht="14.4" x14ac:dyDescent="0.3">
      <c r="A52" s="22"/>
      <c r="B52" s="17"/>
      <c r="C52" s="8"/>
      <c r="D52" s="8"/>
      <c r="E52" s="81" t="s">
        <v>33</v>
      </c>
      <c r="F52" s="82"/>
      <c r="G52" s="79">
        <f>G44+G45+G46+G47+G48+G49+G50</f>
        <v>610</v>
      </c>
      <c r="H52" s="79">
        <f t="shared" ref="H52" si="8">SUM(H44:H51)</f>
        <v>25.62</v>
      </c>
      <c r="I52" s="79">
        <f t="shared" ref="I52" si="9">SUM(I44:I51)</f>
        <v>25.680000000000003</v>
      </c>
      <c r="J52" s="79">
        <f t="shared" ref="J52" si="10">SUM(J44:J51)</f>
        <v>102.66000000000001</v>
      </c>
      <c r="K52" s="79">
        <f t="shared" ref="K52:M52" si="11">SUM(K44:K51)</f>
        <v>652.98</v>
      </c>
      <c r="L52" s="80"/>
      <c r="M52" s="79">
        <f t="shared" si="11"/>
        <v>90</v>
      </c>
    </row>
    <row r="53" spans="1:13" ht="14.4" x14ac:dyDescent="0.3">
      <c r="A53" s="23">
        <f>A44</f>
        <v>1</v>
      </c>
      <c r="B53" s="13">
        <f>B44</f>
        <v>3</v>
      </c>
      <c r="C53" s="10" t="s">
        <v>25</v>
      </c>
      <c r="D53" s="10"/>
      <c r="E53" s="7" t="s">
        <v>26</v>
      </c>
      <c r="F53" s="39"/>
      <c r="G53" s="40"/>
      <c r="H53" s="40"/>
      <c r="I53" s="40"/>
      <c r="J53" s="40"/>
      <c r="K53" s="40"/>
      <c r="L53" s="57"/>
      <c r="M53" s="58"/>
    </row>
    <row r="54" spans="1:13" ht="26.4" x14ac:dyDescent="0.3">
      <c r="A54" s="21"/>
      <c r="B54" s="15"/>
      <c r="C54" s="11"/>
      <c r="D54" s="11"/>
      <c r="E54" s="7" t="s">
        <v>27</v>
      </c>
      <c r="F54" s="39" t="s">
        <v>187</v>
      </c>
      <c r="G54" s="40" t="s">
        <v>188</v>
      </c>
      <c r="H54" s="40">
        <v>9.6300000000000008</v>
      </c>
      <c r="I54" s="40">
        <v>9.65</v>
      </c>
      <c r="J54" s="40">
        <v>13.6</v>
      </c>
      <c r="K54" s="40">
        <v>165</v>
      </c>
      <c r="L54" s="53" t="s">
        <v>189</v>
      </c>
      <c r="M54" s="58">
        <v>26.81</v>
      </c>
    </row>
    <row r="55" spans="1:13" ht="26.4" x14ac:dyDescent="0.3">
      <c r="A55" s="21"/>
      <c r="B55" s="15"/>
      <c r="C55" s="11"/>
      <c r="D55" s="11"/>
      <c r="E55" s="7" t="s">
        <v>28</v>
      </c>
      <c r="F55" s="39" t="s">
        <v>190</v>
      </c>
      <c r="G55" s="40">
        <v>90</v>
      </c>
      <c r="H55" s="40">
        <v>11.43</v>
      </c>
      <c r="I55" s="40">
        <v>12.05</v>
      </c>
      <c r="J55" s="40">
        <v>2.44</v>
      </c>
      <c r="K55" s="40">
        <v>157</v>
      </c>
      <c r="L55" s="53" t="s">
        <v>191</v>
      </c>
      <c r="M55" s="58">
        <v>40.950000000000003</v>
      </c>
    </row>
    <row r="56" spans="1:13" ht="26.4" x14ac:dyDescent="0.3">
      <c r="A56" s="21"/>
      <c r="B56" s="15"/>
      <c r="C56" s="11"/>
      <c r="D56" s="11"/>
      <c r="E56" s="7" t="s">
        <v>29</v>
      </c>
      <c r="F56" s="39" t="s">
        <v>50</v>
      </c>
      <c r="G56" s="40">
        <v>150</v>
      </c>
      <c r="H56" s="40">
        <v>2.87</v>
      </c>
      <c r="I56" s="40">
        <v>3.24</v>
      </c>
      <c r="J56" s="40">
        <v>56.45</v>
      </c>
      <c r="K56" s="40">
        <v>125.16</v>
      </c>
      <c r="L56" s="57" t="s">
        <v>46</v>
      </c>
      <c r="M56" s="58">
        <v>14.99</v>
      </c>
    </row>
    <row r="57" spans="1:13" ht="39.6" x14ac:dyDescent="0.3">
      <c r="A57" s="21"/>
      <c r="B57" s="15"/>
      <c r="C57" s="11"/>
      <c r="D57" s="11"/>
      <c r="E57" s="7" t="s">
        <v>86</v>
      </c>
      <c r="F57" s="39" t="s">
        <v>77</v>
      </c>
      <c r="G57" s="40">
        <v>200</v>
      </c>
      <c r="H57" s="40">
        <v>0.13</v>
      </c>
      <c r="I57" s="40">
        <v>0.02</v>
      </c>
      <c r="J57" s="40">
        <v>7.99</v>
      </c>
      <c r="K57" s="40">
        <v>31.92</v>
      </c>
      <c r="L57" s="57" t="s">
        <v>78</v>
      </c>
      <c r="M57" s="58">
        <v>2.34</v>
      </c>
    </row>
    <row r="58" spans="1:13" ht="26.4" x14ac:dyDescent="0.3">
      <c r="A58" s="21"/>
      <c r="B58" s="15"/>
      <c r="C58" s="11"/>
      <c r="D58" s="11"/>
      <c r="E58" s="7" t="s">
        <v>31</v>
      </c>
      <c r="F58" s="39" t="s">
        <v>39</v>
      </c>
      <c r="G58" s="40">
        <v>20</v>
      </c>
      <c r="H58" s="40">
        <v>2.11</v>
      </c>
      <c r="I58" s="40">
        <v>3</v>
      </c>
      <c r="J58" s="40">
        <v>12.88</v>
      </c>
      <c r="K58" s="40">
        <v>46.76</v>
      </c>
      <c r="L58" s="57" t="s">
        <v>85</v>
      </c>
      <c r="M58" s="58">
        <v>2.23</v>
      </c>
    </row>
    <row r="59" spans="1:13" ht="26.4" x14ac:dyDescent="0.3">
      <c r="A59" s="21"/>
      <c r="B59" s="15"/>
      <c r="C59" s="11"/>
      <c r="D59" s="11"/>
      <c r="E59" s="7" t="s">
        <v>32</v>
      </c>
      <c r="F59" s="39" t="s">
        <v>45</v>
      </c>
      <c r="G59" s="40">
        <v>40</v>
      </c>
      <c r="H59" s="40">
        <v>2.11</v>
      </c>
      <c r="I59" s="40">
        <v>0.44</v>
      </c>
      <c r="J59" s="40">
        <v>19.78</v>
      </c>
      <c r="K59" s="40">
        <v>91.96</v>
      </c>
      <c r="L59" s="57" t="s">
        <v>85</v>
      </c>
      <c r="M59" s="58">
        <v>2.68</v>
      </c>
    </row>
    <row r="60" spans="1:13" ht="14.4" x14ac:dyDescent="0.3">
      <c r="A60" s="21"/>
      <c r="B60" s="15"/>
      <c r="C60" s="11"/>
      <c r="D60" s="11"/>
      <c r="E60" s="85" t="s">
        <v>24</v>
      </c>
      <c r="F60" s="39"/>
      <c r="G60" s="40"/>
      <c r="H60" s="40"/>
      <c r="I60" s="40"/>
      <c r="J60" s="40"/>
      <c r="K60" s="40"/>
      <c r="L60" s="41"/>
      <c r="M60" s="40"/>
    </row>
    <row r="61" spans="1:13" ht="14.4" x14ac:dyDescent="0.3">
      <c r="A61" s="21"/>
      <c r="B61" s="15"/>
      <c r="C61" s="11"/>
      <c r="D61" s="11"/>
      <c r="E61" s="6"/>
      <c r="F61" s="39"/>
      <c r="G61" s="40"/>
      <c r="H61" s="40"/>
      <c r="I61" s="40"/>
      <c r="J61" s="40"/>
      <c r="K61" s="40"/>
      <c r="L61" s="41"/>
      <c r="M61" s="40"/>
    </row>
    <row r="62" spans="1:13" ht="14.4" x14ac:dyDescent="0.3">
      <c r="A62" s="22"/>
      <c r="B62" s="17"/>
      <c r="C62" s="8"/>
      <c r="D62" s="8"/>
      <c r="E62" s="81" t="s">
        <v>33</v>
      </c>
      <c r="F62" s="82"/>
      <c r="G62" s="79">
        <v>795</v>
      </c>
      <c r="H62" s="79">
        <f t="shared" ref="H62" si="12">SUM(H53:H61)</f>
        <v>28.28</v>
      </c>
      <c r="I62" s="79">
        <f t="shared" ref="I62" si="13">SUM(I53:I61)</f>
        <v>28.400000000000006</v>
      </c>
      <c r="J62" s="79">
        <f t="shared" ref="J62" si="14">SUM(J53:J61)</f>
        <v>113.14</v>
      </c>
      <c r="K62" s="79">
        <f t="shared" ref="K62:M62" si="15">SUM(K53:K61)</f>
        <v>617.80000000000007</v>
      </c>
      <c r="L62" s="80"/>
      <c r="M62" s="79">
        <f t="shared" si="15"/>
        <v>90.000000000000014</v>
      </c>
    </row>
    <row r="63" spans="1:13" ht="15.75" customHeight="1" thickBot="1" x14ac:dyDescent="0.3">
      <c r="A63" s="26">
        <f>A44</f>
        <v>1</v>
      </c>
      <c r="B63" s="27">
        <f>B44</f>
        <v>3</v>
      </c>
      <c r="C63" s="106" t="s">
        <v>4</v>
      </c>
      <c r="D63" s="107"/>
      <c r="E63" s="108"/>
      <c r="F63" s="28"/>
      <c r="G63" s="29">
        <f>G52+G62</f>
        <v>1405</v>
      </c>
      <c r="H63" s="29">
        <f t="shared" ref="H63" si="16">H52+H62</f>
        <v>53.900000000000006</v>
      </c>
      <c r="I63" s="29">
        <f t="shared" ref="I63" si="17">I52+I62</f>
        <v>54.080000000000013</v>
      </c>
      <c r="J63" s="29">
        <f t="shared" ref="J63" si="18">J52+J62</f>
        <v>215.8</v>
      </c>
      <c r="K63" s="29">
        <f t="shared" ref="K63:M63" si="19">K52+K62</f>
        <v>1270.7800000000002</v>
      </c>
      <c r="L63" s="29"/>
      <c r="M63" s="29">
        <f t="shared" si="19"/>
        <v>180</v>
      </c>
    </row>
    <row r="64" spans="1:13" ht="26.4" x14ac:dyDescent="0.3">
      <c r="A64" s="18">
        <v>1</v>
      </c>
      <c r="B64" s="19">
        <v>4</v>
      </c>
      <c r="C64" s="20" t="s">
        <v>20</v>
      </c>
      <c r="D64" s="20"/>
      <c r="E64" s="5" t="s">
        <v>21</v>
      </c>
      <c r="F64" s="51" t="s">
        <v>102</v>
      </c>
      <c r="G64" s="52">
        <v>150</v>
      </c>
      <c r="H64" s="53">
        <v>15.4</v>
      </c>
      <c r="I64" s="53">
        <v>17.100000000000001</v>
      </c>
      <c r="J64" s="53">
        <v>35.6</v>
      </c>
      <c r="K64" s="53">
        <v>360</v>
      </c>
      <c r="L64" s="53" t="s">
        <v>103</v>
      </c>
      <c r="M64" s="54">
        <v>63.19</v>
      </c>
    </row>
    <row r="65" spans="1:13" ht="14.4" x14ac:dyDescent="0.3">
      <c r="A65" s="21"/>
      <c r="B65" s="15"/>
      <c r="C65" s="11"/>
      <c r="D65" s="11"/>
      <c r="E65" s="49"/>
      <c r="F65" s="51" t="s">
        <v>88</v>
      </c>
      <c r="G65" s="52">
        <v>30</v>
      </c>
      <c r="H65" s="53">
        <v>0.3</v>
      </c>
      <c r="I65" s="53">
        <v>0</v>
      </c>
      <c r="J65" s="53">
        <v>20.3</v>
      </c>
      <c r="K65" s="53">
        <v>95.4</v>
      </c>
      <c r="L65" s="55" t="s">
        <v>89</v>
      </c>
      <c r="M65" s="54">
        <v>8.6999999999999993</v>
      </c>
    </row>
    <row r="66" spans="1:13" ht="26.4" x14ac:dyDescent="0.3">
      <c r="A66" s="21"/>
      <c r="B66" s="15"/>
      <c r="C66" s="11"/>
      <c r="D66" s="11"/>
      <c r="E66" s="7" t="s">
        <v>30</v>
      </c>
      <c r="F66" s="56" t="s">
        <v>73</v>
      </c>
      <c r="G66" s="53">
        <v>200</v>
      </c>
      <c r="H66" s="53">
        <v>0.3</v>
      </c>
      <c r="I66" s="53">
        <v>0</v>
      </c>
      <c r="J66" s="53">
        <v>6.7</v>
      </c>
      <c r="K66" s="53">
        <v>27.9</v>
      </c>
      <c r="L66" s="57" t="s">
        <v>75</v>
      </c>
      <c r="M66" s="54">
        <v>3.5</v>
      </c>
    </row>
    <row r="67" spans="1:13" ht="39.6" x14ac:dyDescent="0.3">
      <c r="A67" s="21"/>
      <c r="B67" s="15"/>
      <c r="C67" s="11"/>
      <c r="D67" s="11"/>
      <c r="E67" s="7" t="s">
        <v>24</v>
      </c>
      <c r="F67" s="56" t="s">
        <v>74</v>
      </c>
      <c r="G67" s="53">
        <v>100</v>
      </c>
      <c r="H67" s="53">
        <v>1.5</v>
      </c>
      <c r="I67" s="53">
        <v>0.34</v>
      </c>
      <c r="J67" s="53">
        <v>7.35</v>
      </c>
      <c r="K67" s="53">
        <v>35.25</v>
      </c>
      <c r="L67" s="57" t="s">
        <v>72</v>
      </c>
      <c r="M67" s="54">
        <v>14.61</v>
      </c>
    </row>
    <row r="68" spans="1:13" ht="14.4" x14ac:dyDescent="0.3">
      <c r="A68" s="21"/>
      <c r="B68" s="15"/>
      <c r="C68" s="11"/>
      <c r="D68" s="11"/>
      <c r="E68" s="7"/>
      <c r="F68" s="39"/>
      <c r="G68" s="40"/>
      <c r="H68" s="40"/>
      <c r="I68" s="40"/>
      <c r="J68" s="40"/>
      <c r="K68" s="40"/>
      <c r="L68" s="41"/>
      <c r="M68" s="40"/>
    </row>
    <row r="69" spans="1:13" ht="14.4" x14ac:dyDescent="0.3">
      <c r="A69" s="21"/>
      <c r="B69" s="15"/>
      <c r="C69" s="11"/>
      <c r="D69" s="11"/>
      <c r="E69" s="6"/>
      <c r="F69" s="39"/>
      <c r="G69" s="40"/>
      <c r="H69" s="40"/>
      <c r="I69" s="40"/>
      <c r="J69" s="40"/>
      <c r="K69" s="40"/>
      <c r="L69" s="41"/>
      <c r="M69" s="40"/>
    </row>
    <row r="70" spans="1:13" ht="14.4" x14ac:dyDescent="0.3">
      <c r="A70" s="21"/>
      <c r="B70" s="15"/>
      <c r="C70" s="11"/>
      <c r="D70" s="11"/>
      <c r="E70" s="6"/>
      <c r="F70" s="39"/>
      <c r="G70" s="40"/>
      <c r="H70" s="40"/>
      <c r="I70" s="40"/>
      <c r="J70" s="40"/>
      <c r="K70" s="40"/>
      <c r="L70" s="41"/>
      <c r="M70" s="40"/>
    </row>
    <row r="71" spans="1:13" ht="14.4" x14ac:dyDescent="0.3">
      <c r="A71" s="22"/>
      <c r="B71" s="17"/>
      <c r="C71" s="8"/>
      <c r="D71" s="8"/>
      <c r="E71" s="81" t="s">
        <v>33</v>
      </c>
      <c r="F71" s="82"/>
      <c r="G71" s="79">
        <f>SUM(G64:G70)</f>
        <v>480</v>
      </c>
      <c r="H71" s="79">
        <f t="shared" ref="H71" si="20">SUM(H64:H70)</f>
        <v>17.5</v>
      </c>
      <c r="I71" s="79">
        <f t="shared" ref="I71" si="21">SUM(I64:I70)</f>
        <v>17.440000000000001</v>
      </c>
      <c r="J71" s="79">
        <f t="shared" ref="J71" si="22">SUM(J64:J70)</f>
        <v>69.95</v>
      </c>
      <c r="K71" s="79">
        <f t="shared" ref="K71:M71" si="23">SUM(K64:K70)</f>
        <v>518.54999999999995</v>
      </c>
      <c r="L71" s="80"/>
      <c r="M71" s="79">
        <f t="shared" si="23"/>
        <v>90</v>
      </c>
    </row>
    <row r="72" spans="1:13" ht="26.4" x14ac:dyDescent="0.3">
      <c r="A72" s="23">
        <f>A64</f>
        <v>1</v>
      </c>
      <c r="B72" s="13">
        <f>B64</f>
        <v>4</v>
      </c>
      <c r="C72" s="10" t="s">
        <v>25</v>
      </c>
      <c r="D72" s="10"/>
      <c r="E72" s="7" t="s">
        <v>26</v>
      </c>
      <c r="F72" s="51" t="s">
        <v>171</v>
      </c>
      <c r="G72" s="53">
        <v>60</v>
      </c>
      <c r="H72" s="53">
        <v>0.7</v>
      </c>
      <c r="I72" s="53">
        <v>2.83</v>
      </c>
      <c r="J72" s="53">
        <v>7.88</v>
      </c>
      <c r="K72" s="53">
        <v>63</v>
      </c>
      <c r="L72" s="57" t="s">
        <v>96</v>
      </c>
      <c r="M72" s="54">
        <v>10.3</v>
      </c>
    </row>
    <row r="73" spans="1:13" ht="26.4" x14ac:dyDescent="0.3">
      <c r="A73" s="21"/>
      <c r="B73" s="15"/>
      <c r="C73" s="11"/>
      <c r="D73" s="11"/>
      <c r="E73" s="7" t="s">
        <v>27</v>
      </c>
      <c r="F73" s="56" t="s">
        <v>210</v>
      </c>
      <c r="G73" s="53" t="s">
        <v>92</v>
      </c>
      <c r="H73" s="53">
        <v>14.14</v>
      </c>
      <c r="I73" s="53">
        <v>10.6</v>
      </c>
      <c r="J73" s="53">
        <v>21.4</v>
      </c>
      <c r="K73" s="53">
        <v>154.35</v>
      </c>
      <c r="L73" s="57" t="s">
        <v>117</v>
      </c>
      <c r="M73" s="58">
        <v>15.06</v>
      </c>
    </row>
    <row r="74" spans="1:13" ht="26.4" x14ac:dyDescent="0.3">
      <c r="A74" s="21"/>
      <c r="B74" s="15"/>
      <c r="C74" s="11"/>
      <c r="D74" s="11"/>
      <c r="E74" s="7" t="s">
        <v>28</v>
      </c>
      <c r="F74" s="56" t="s">
        <v>192</v>
      </c>
      <c r="G74" s="53">
        <v>90</v>
      </c>
      <c r="H74" s="53">
        <v>12.5</v>
      </c>
      <c r="I74" s="53">
        <v>14.9</v>
      </c>
      <c r="J74" s="53">
        <v>8.4600000000000009</v>
      </c>
      <c r="K74" s="53">
        <v>175.3</v>
      </c>
      <c r="L74" s="57" t="s">
        <v>193</v>
      </c>
      <c r="M74" s="58">
        <v>33.06</v>
      </c>
    </row>
    <row r="75" spans="1:13" ht="26.4" x14ac:dyDescent="0.3">
      <c r="A75" s="21"/>
      <c r="B75" s="15"/>
      <c r="C75" s="11"/>
      <c r="D75" s="11"/>
      <c r="E75" s="7" t="s">
        <v>29</v>
      </c>
      <c r="F75" s="56" t="s">
        <v>112</v>
      </c>
      <c r="G75" s="53">
        <v>150</v>
      </c>
      <c r="H75" s="53">
        <v>1.9</v>
      </c>
      <c r="I75" s="53">
        <v>3.1</v>
      </c>
      <c r="J75" s="53">
        <v>22.5</v>
      </c>
      <c r="K75" s="53">
        <v>185</v>
      </c>
      <c r="L75" s="57" t="s">
        <v>113</v>
      </c>
      <c r="M75" s="58">
        <v>7.5</v>
      </c>
    </row>
    <row r="76" spans="1:13" ht="26.4" x14ac:dyDescent="0.3">
      <c r="A76" s="21"/>
      <c r="B76" s="15"/>
      <c r="C76" s="11"/>
      <c r="D76" s="11"/>
      <c r="E76" s="7" t="s">
        <v>30</v>
      </c>
      <c r="F76" s="56" t="s">
        <v>90</v>
      </c>
      <c r="G76" s="53">
        <v>200</v>
      </c>
      <c r="H76" s="53">
        <v>0.5</v>
      </c>
      <c r="I76" s="53">
        <v>0.1</v>
      </c>
      <c r="J76" s="53">
        <v>19.8</v>
      </c>
      <c r="K76" s="53">
        <v>81</v>
      </c>
      <c r="L76" s="57" t="s">
        <v>180</v>
      </c>
      <c r="M76" s="58">
        <v>6.7</v>
      </c>
    </row>
    <row r="77" spans="1:13" ht="14.4" x14ac:dyDescent="0.3">
      <c r="A77" s="21"/>
      <c r="B77" s="15"/>
      <c r="C77" s="11"/>
      <c r="D77" s="11"/>
      <c r="E77" s="7" t="s">
        <v>31</v>
      </c>
      <c r="F77" s="56" t="s">
        <v>194</v>
      </c>
      <c r="G77" s="53">
        <v>50</v>
      </c>
      <c r="H77" s="53">
        <v>2.21</v>
      </c>
      <c r="I77" s="53">
        <v>2.17</v>
      </c>
      <c r="J77" s="53">
        <v>36.6</v>
      </c>
      <c r="K77" s="53">
        <v>110</v>
      </c>
      <c r="L77" s="57" t="s">
        <v>195</v>
      </c>
      <c r="M77" s="58">
        <v>14.7</v>
      </c>
    </row>
    <row r="78" spans="1:13" ht="26.4" x14ac:dyDescent="0.3">
      <c r="A78" s="21"/>
      <c r="B78" s="15"/>
      <c r="C78" s="11"/>
      <c r="D78" s="11"/>
      <c r="E78" s="7" t="s">
        <v>32</v>
      </c>
      <c r="F78" s="56" t="s">
        <v>45</v>
      </c>
      <c r="G78" s="53">
        <v>40</v>
      </c>
      <c r="H78" s="53">
        <v>2.17</v>
      </c>
      <c r="I78" s="53">
        <v>0.44</v>
      </c>
      <c r="J78" s="53">
        <v>19.78</v>
      </c>
      <c r="K78" s="53">
        <v>91.96</v>
      </c>
      <c r="L78" s="57" t="s">
        <v>85</v>
      </c>
      <c r="M78" s="58">
        <v>2.68</v>
      </c>
    </row>
    <row r="79" spans="1:13" ht="14.4" x14ac:dyDescent="0.3">
      <c r="A79" s="21"/>
      <c r="B79" s="15"/>
      <c r="C79" s="11"/>
      <c r="D79" s="11"/>
      <c r="E79" s="49" t="s">
        <v>24</v>
      </c>
      <c r="F79" s="39"/>
      <c r="G79" s="40"/>
      <c r="H79" s="40"/>
      <c r="I79" s="40"/>
      <c r="J79" s="40"/>
      <c r="K79" s="40"/>
      <c r="L79" s="41"/>
      <c r="M79" s="40"/>
    </row>
    <row r="80" spans="1:13" ht="14.4" x14ac:dyDescent="0.3">
      <c r="A80" s="21"/>
      <c r="B80" s="15"/>
      <c r="C80" s="11"/>
      <c r="D80" s="11"/>
      <c r="E80" s="6"/>
      <c r="F80" s="39"/>
      <c r="G80" s="40"/>
      <c r="H80" s="40"/>
      <c r="I80" s="40"/>
      <c r="J80" s="40"/>
      <c r="K80" s="40"/>
      <c r="L80" s="41"/>
      <c r="M80" s="40"/>
    </row>
    <row r="81" spans="1:13" ht="14.4" x14ac:dyDescent="0.3">
      <c r="A81" s="22"/>
      <c r="B81" s="17"/>
      <c r="C81" s="8"/>
      <c r="D81" s="8"/>
      <c r="E81" s="81" t="s">
        <v>33</v>
      </c>
      <c r="F81" s="82"/>
      <c r="G81" s="79">
        <v>845</v>
      </c>
      <c r="H81" s="79">
        <f t="shared" ref="H81" si="24">SUM(H72:H80)</f>
        <v>34.119999999999997</v>
      </c>
      <c r="I81" s="79">
        <f t="shared" ref="I81" si="25">SUM(I72:I80)</f>
        <v>34.14</v>
      </c>
      <c r="J81" s="79">
        <f t="shared" ref="J81" si="26">SUM(J72:J80)</f>
        <v>136.41999999999999</v>
      </c>
      <c r="K81" s="79">
        <f t="shared" ref="K81:M81" si="27">SUM(K72:K80)</f>
        <v>860.61</v>
      </c>
      <c r="L81" s="80"/>
      <c r="M81" s="79">
        <f t="shared" si="27"/>
        <v>90.000000000000014</v>
      </c>
    </row>
    <row r="82" spans="1:13" ht="15.75" customHeight="1" thickBot="1" x14ac:dyDescent="0.3">
      <c r="A82" s="26">
        <f>A64</f>
        <v>1</v>
      </c>
      <c r="B82" s="27">
        <f>B64</f>
        <v>4</v>
      </c>
      <c r="C82" s="106" t="s">
        <v>4</v>
      </c>
      <c r="D82" s="107"/>
      <c r="E82" s="108"/>
      <c r="F82" s="28"/>
      <c r="G82" s="29">
        <f>G71+G81</f>
        <v>1325</v>
      </c>
      <c r="H82" s="29">
        <f t="shared" ref="H82" si="28">H71+H81</f>
        <v>51.62</v>
      </c>
      <c r="I82" s="29">
        <f t="shared" ref="I82" si="29">I71+I81</f>
        <v>51.58</v>
      </c>
      <c r="J82" s="29">
        <f t="shared" ref="J82" si="30">J71+J81</f>
        <v>206.37</v>
      </c>
      <c r="K82" s="29">
        <f t="shared" ref="K82:M82" si="31">K71+K81</f>
        <v>1379.1599999999999</v>
      </c>
      <c r="L82" s="29"/>
      <c r="M82" s="29">
        <f t="shared" si="31"/>
        <v>180</v>
      </c>
    </row>
    <row r="83" spans="1:13" ht="26.4" x14ac:dyDescent="0.3">
      <c r="A83" s="18">
        <v>1</v>
      </c>
      <c r="B83" s="19">
        <v>5</v>
      </c>
      <c r="C83" s="20" t="s">
        <v>20</v>
      </c>
      <c r="D83" s="20"/>
      <c r="E83" s="71" t="s">
        <v>26</v>
      </c>
      <c r="F83" s="56" t="s">
        <v>159</v>
      </c>
      <c r="G83" s="53">
        <v>60</v>
      </c>
      <c r="H83" s="53">
        <v>3.05</v>
      </c>
      <c r="I83" s="53">
        <v>3.03</v>
      </c>
      <c r="J83" s="53">
        <v>8.8800000000000008</v>
      </c>
      <c r="K83" s="53">
        <v>56</v>
      </c>
      <c r="L83" s="57" t="s">
        <v>160</v>
      </c>
      <c r="M83" s="54">
        <v>20</v>
      </c>
    </row>
    <row r="84" spans="1:13" ht="26.4" x14ac:dyDescent="0.3">
      <c r="A84" s="21"/>
      <c r="B84" s="15"/>
      <c r="C84" s="11"/>
      <c r="D84" s="11"/>
      <c r="E84" s="75" t="s">
        <v>69</v>
      </c>
      <c r="F84" s="56" t="s">
        <v>118</v>
      </c>
      <c r="G84" s="53">
        <v>100</v>
      </c>
      <c r="H84" s="53">
        <v>9.32</v>
      </c>
      <c r="I84" s="53">
        <v>9.7799999999999994</v>
      </c>
      <c r="J84" s="53">
        <v>15.6</v>
      </c>
      <c r="K84" s="53">
        <v>126.4</v>
      </c>
      <c r="L84" s="57" t="s">
        <v>119</v>
      </c>
      <c r="M84" s="54">
        <v>42.81</v>
      </c>
    </row>
    <row r="85" spans="1:13" ht="26.4" x14ac:dyDescent="0.3">
      <c r="A85" s="21"/>
      <c r="B85" s="15"/>
      <c r="C85" s="11"/>
      <c r="D85" s="11"/>
      <c r="E85" s="99" t="s">
        <v>59</v>
      </c>
      <c r="F85" s="56" t="s">
        <v>133</v>
      </c>
      <c r="G85" s="53">
        <v>150</v>
      </c>
      <c r="H85" s="53">
        <v>4.9000000000000004</v>
      </c>
      <c r="I85" s="53">
        <v>3.9</v>
      </c>
      <c r="J85" s="53">
        <v>24.7</v>
      </c>
      <c r="K85" s="53">
        <v>150.5</v>
      </c>
      <c r="L85" s="57" t="s">
        <v>134</v>
      </c>
      <c r="M85" s="54">
        <v>15.62</v>
      </c>
    </row>
    <row r="86" spans="1:13" ht="52.8" x14ac:dyDescent="0.3">
      <c r="A86" s="21"/>
      <c r="B86" s="15"/>
      <c r="C86" s="11"/>
      <c r="D86" s="11"/>
      <c r="E86" s="7" t="s">
        <v>22</v>
      </c>
      <c r="F86" s="56" t="s">
        <v>77</v>
      </c>
      <c r="G86" s="53">
        <v>200</v>
      </c>
      <c r="H86" s="53">
        <v>0.01</v>
      </c>
      <c r="I86" s="53">
        <v>0.02</v>
      </c>
      <c r="J86" s="53">
        <v>7.99</v>
      </c>
      <c r="K86" s="53">
        <v>31.92</v>
      </c>
      <c r="L86" s="57" t="s">
        <v>161</v>
      </c>
      <c r="M86" s="54">
        <v>2.4300000000000002</v>
      </c>
    </row>
    <row r="87" spans="1:13" ht="14.4" x14ac:dyDescent="0.3">
      <c r="A87" s="21"/>
      <c r="B87" s="15"/>
      <c r="C87" s="11"/>
      <c r="D87" s="11"/>
      <c r="E87" s="7" t="s">
        <v>31</v>
      </c>
      <c r="F87" s="56"/>
      <c r="G87" s="53"/>
      <c r="H87" s="53"/>
      <c r="I87" s="53"/>
      <c r="J87" s="53"/>
      <c r="K87" s="53"/>
      <c r="L87" s="57"/>
      <c r="M87" s="54"/>
    </row>
    <row r="88" spans="1:13" ht="26.4" x14ac:dyDescent="0.3">
      <c r="A88" s="21"/>
      <c r="B88" s="15"/>
      <c r="C88" s="11"/>
      <c r="D88" s="11"/>
      <c r="E88" s="7" t="s">
        <v>32</v>
      </c>
      <c r="F88" s="56" t="s">
        <v>45</v>
      </c>
      <c r="G88" s="59">
        <v>20</v>
      </c>
      <c r="H88" s="59">
        <v>1.05</v>
      </c>
      <c r="I88" s="59">
        <v>0.22</v>
      </c>
      <c r="J88" s="59">
        <v>9.89</v>
      </c>
      <c r="K88" s="59">
        <v>45.98</v>
      </c>
      <c r="L88" s="57" t="s">
        <v>40</v>
      </c>
      <c r="M88" s="54">
        <v>1.34</v>
      </c>
    </row>
    <row r="89" spans="1:13" ht="26.4" x14ac:dyDescent="0.3">
      <c r="A89" s="21"/>
      <c r="B89" s="15"/>
      <c r="C89" s="11"/>
      <c r="D89" s="11"/>
      <c r="E89" s="49"/>
      <c r="F89" s="84" t="s">
        <v>129</v>
      </c>
      <c r="G89" s="40">
        <v>50</v>
      </c>
      <c r="H89" s="40">
        <v>2.75</v>
      </c>
      <c r="I89" s="40">
        <v>4.16</v>
      </c>
      <c r="J89" s="40">
        <v>17.350000000000001</v>
      </c>
      <c r="K89" s="40">
        <v>131</v>
      </c>
      <c r="L89" s="41" t="s">
        <v>162</v>
      </c>
      <c r="M89" s="77">
        <v>7.8</v>
      </c>
    </row>
    <row r="90" spans="1:13" ht="14.4" x14ac:dyDescent="0.3">
      <c r="A90" s="21"/>
      <c r="B90" s="15"/>
      <c r="C90" s="11"/>
      <c r="D90" s="11"/>
      <c r="E90" s="6"/>
      <c r="F90" s="39"/>
      <c r="G90" s="40"/>
      <c r="H90" s="40"/>
      <c r="I90" s="40"/>
      <c r="J90" s="40"/>
      <c r="K90" s="40"/>
      <c r="L90" s="41"/>
      <c r="M90" s="40"/>
    </row>
    <row r="91" spans="1:13" ht="14.4" x14ac:dyDescent="0.3">
      <c r="A91" s="22"/>
      <c r="B91" s="17"/>
      <c r="C91" s="8"/>
      <c r="D91" s="8"/>
      <c r="E91" s="81" t="s">
        <v>33</v>
      </c>
      <c r="F91" s="82"/>
      <c r="G91" s="79">
        <f>G83+G84+G86+G88+G89</f>
        <v>430</v>
      </c>
      <c r="H91" s="79">
        <f t="shared" ref="H91" si="32">SUM(H83:H90)</f>
        <v>21.080000000000005</v>
      </c>
      <c r="I91" s="79">
        <f t="shared" ref="I91" si="33">SUM(I83:I90)</f>
        <v>21.109999999999996</v>
      </c>
      <c r="J91" s="79">
        <f t="shared" ref="J91" si="34">SUM(J83:J90)</f>
        <v>84.41</v>
      </c>
      <c r="K91" s="79">
        <f t="shared" ref="K91:M91" si="35">SUM(K83:K90)</f>
        <v>541.79999999999995</v>
      </c>
      <c r="L91" s="80"/>
      <c r="M91" s="79">
        <f t="shared" si="35"/>
        <v>90.000000000000014</v>
      </c>
    </row>
    <row r="92" spans="1:13" ht="26.4" x14ac:dyDescent="0.3">
      <c r="A92" s="23">
        <f>A83</f>
        <v>1</v>
      </c>
      <c r="B92" s="13">
        <f>B83</f>
        <v>5</v>
      </c>
      <c r="C92" s="10" t="s">
        <v>25</v>
      </c>
      <c r="D92" s="10"/>
      <c r="E92" s="7" t="s">
        <v>26</v>
      </c>
      <c r="F92" s="56" t="s">
        <v>124</v>
      </c>
      <c r="G92" s="53">
        <v>60</v>
      </c>
      <c r="H92" s="53">
        <v>0.88</v>
      </c>
      <c r="I92" s="53">
        <v>2.25</v>
      </c>
      <c r="J92" s="53">
        <v>4.5</v>
      </c>
      <c r="K92" s="53">
        <v>78</v>
      </c>
      <c r="L92" s="57" t="s">
        <v>125</v>
      </c>
      <c r="M92" s="54">
        <v>4.5</v>
      </c>
    </row>
    <row r="93" spans="1:13" ht="26.4" x14ac:dyDescent="0.3">
      <c r="A93" s="21"/>
      <c r="B93" s="15"/>
      <c r="C93" s="11"/>
      <c r="D93" s="11"/>
      <c r="E93" s="7" t="s">
        <v>27</v>
      </c>
      <c r="F93" s="56" t="s">
        <v>93</v>
      </c>
      <c r="G93" s="53" t="s">
        <v>92</v>
      </c>
      <c r="H93" s="53">
        <v>6.73</v>
      </c>
      <c r="I93" s="53">
        <v>8.1999999999999993</v>
      </c>
      <c r="J93" s="53">
        <v>18.22</v>
      </c>
      <c r="K93" s="53">
        <v>152.75</v>
      </c>
      <c r="L93" s="57" t="s">
        <v>94</v>
      </c>
      <c r="M93" s="58">
        <v>14.45</v>
      </c>
    </row>
    <row r="94" spans="1:13" ht="26.4" x14ac:dyDescent="0.3">
      <c r="A94" s="21"/>
      <c r="B94" s="15"/>
      <c r="C94" s="11"/>
      <c r="D94" s="11"/>
      <c r="E94" s="7" t="s">
        <v>28</v>
      </c>
      <c r="F94" s="56" t="s">
        <v>121</v>
      </c>
      <c r="G94" s="53">
        <v>100</v>
      </c>
      <c r="H94" s="53">
        <v>9.42</v>
      </c>
      <c r="I94" s="53">
        <v>11.22</v>
      </c>
      <c r="J94" s="53">
        <v>15.82</v>
      </c>
      <c r="K94" s="53">
        <v>159</v>
      </c>
      <c r="L94" s="57" t="s">
        <v>122</v>
      </c>
      <c r="M94" s="58">
        <v>40.36</v>
      </c>
    </row>
    <row r="95" spans="1:13" ht="26.4" x14ac:dyDescent="0.3">
      <c r="A95" s="21"/>
      <c r="B95" s="15"/>
      <c r="C95" s="11"/>
      <c r="D95" s="11"/>
      <c r="E95" s="7" t="s">
        <v>29</v>
      </c>
      <c r="F95" s="51" t="s">
        <v>169</v>
      </c>
      <c r="G95" s="52">
        <v>150</v>
      </c>
      <c r="H95" s="66">
        <v>5.15</v>
      </c>
      <c r="I95" s="66">
        <v>3.2</v>
      </c>
      <c r="J95" s="66">
        <v>42.37</v>
      </c>
      <c r="K95" s="66">
        <v>158.16</v>
      </c>
      <c r="L95" s="55" t="s">
        <v>170</v>
      </c>
      <c r="M95" s="54">
        <v>12.03</v>
      </c>
    </row>
    <row r="96" spans="1:13" ht="26.4" x14ac:dyDescent="0.3">
      <c r="A96" s="21"/>
      <c r="B96" s="15"/>
      <c r="C96" s="11"/>
      <c r="D96" s="11"/>
      <c r="E96" s="7" t="s">
        <v>30</v>
      </c>
      <c r="F96" s="56" t="s">
        <v>196</v>
      </c>
      <c r="G96" s="53">
        <v>200</v>
      </c>
      <c r="H96" s="53">
        <v>0.2</v>
      </c>
      <c r="I96" s="53">
        <v>0</v>
      </c>
      <c r="J96" s="53">
        <v>6.5</v>
      </c>
      <c r="K96" s="53">
        <v>26.8</v>
      </c>
      <c r="L96" s="57" t="s">
        <v>91</v>
      </c>
      <c r="M96" s="58">
        <v>2.16</v>
      </c>
    </row>
    <row r="97" spans="1:13" ht="26.4" x14ac:dyDescent="0.3">
      <c r="A97" s="21"/>
      <c r="B97" s="15"/>
      <c r="C97" s="11"/>
      <c r="D97" s="11"/>
      <c r="E97" s="7" t="s">
        <v>31</v>
      </c>
      <c r="F97" s="56" t="s">
        <v>123</v>
      </c>
      <c r="G97" s="53">
        <v>20</v>
      </c>
      <c r="H97" s="53">
        <v>2.11</v>
      </c>
      <c r="I97" s="53">
        <v>0.3</v>
      </c>
      <c r="J97" s="53">
        <v>12.88</v>
      </c>
      <c r="K97" s="53">
        <v>46.76</v>
      </c>
      <c r="L97" s="57" t="s">
        <v>85</v>
      </c>
      <c r="M97" s="58">
        <v>2.23</v>
      </c>
    </row>
    <row r="98" spans="1:13" ht="26.4" x14ac:dyDescent="0.3">
      <c r="A98" s="21"/>
      <c r="B98" s="15"/>
      <c r="C98" s="11"/>
      <c r="D98" s="11"/>
      <c r="E98" s="7" t="s">
        <v>32</v>
      </c>
      <c r="F98" s="56" t="s">
        <v>45</v>
      </c>
      <c r="G98" s="53">
        <v>40</v>
      </c>
      <c r="H98" s="53">
        <v>2.11</v>
      </c>
      <c r="I98" s="53">
        <v>0.44</v>
      </c>
      <c r="J98" s="53">
        <v>19.78</v>
      </c>
      <c r="K98" s="53">
        <v>91.96</v>
      </c>
      <c r="L98" s="57" t="s">
        <v>85</v>
      </c>
      <c r="M98" s="58">
        <v>2.68</v>
      </c>
    </row>
    <row r="99" spans="1:13" ht="26.4" x14ac:dyDescent="0.3">
      <c r="A99" s="21"/>
      <c r="B99" s="15"/>
      <c r="C99" s="11"/>
      <c r="D99" s="11"/>
      <c r="E99" s="49"/>
      <c r="F99" s="56" t="s">
        <v>55</v>
      </c>
      <c r="G99" s="53">
        <v>15</v>
      </c>
      <c r="H99" s="53">
        <v>3.48</v>
      </c>
      <c r="I99" s="53">
        <v>4.42</v>
      </c>
      <c r="J99" s="53"/>
      <c r="K99" s="53">
        <v>54</v>
      </c>
      <c r="L99" s="57" t="s">
        <v>66</v>
      </c>
      <c r="M99" s="58">
        <v>11.59</v>
      </c>
    </row>
    <row r="100" spans="1:13" ht="14.4" x14ac:dyDescent="0.3">
      <c r="A100" s="21"/>
      <c r="B100" s="15"/>
      <c r="C100" s="11"/>
      <c r="D100" s="11"/>
      <c r="E100" s="6"/>
      <c r="F100" s="39"/>
      <c r="G100" s="40"/>
      <c r="H100" s="40"/>
      <c r="I100" s="40"/>
      <c r="J100" s="40"/>
      <c r="K100" s="40"/>
      <c r="L100" s="41"/>
      <c r="M100" s="40"/>
    </row>
    <row r="101" spans="1:13" ht="14.4" x14ac:dyDescent="0.3">
      <c r="A101" s="22"/>
      <c r="B101" s="17"/>
      <c r="C101" s="8"/>
      <c r="D101" s="8"/>
      <c r="E101" s="81" t="s">
        <v>33</v>
      </c>
      <c r="F101" s="82"/>
      <c r="G101" s="79">
        <v>920</v>
      </c>
      <c r="H101" s="79">
        <f t="shared" ref="H101" si="36">SUM(H92:H100)</f>
        <v>30.08</v>
      </c>
      <c r="I101" s="79">
        <f t="shared" ref="I101" si="37">SUM(I92:I100)</f>
        <v>30.03</v>
      </c>
      <c r="J101" s="79">
        <f t="shared" ref="J101" si="38">SUM(J92:J100)</f>
        <v>120.07</v>
      </c>
      <c r="K101" s="79">
        <f>K92+K93+K94+K95+K96+K97+K98+K99</f>
        <v>767.43</v>
      </c>
      <c r="L101" s="80"/>
      <c r="M101" s="79">
        <f t="shared" ref="M101" si="39">SUM(M92:M100)</f>
        <v>90.000000000000014</v>
      </c>
    </row>
    <row r="102" spans="1:13" ht="15.75" customHeight="1" thickBot="1" x14ac:dyDescent="0.3">
      <c r="A102" s="26">
        <f>A83</f>
        <v>1</v>
      </c>
      <c r="B102" s="27">
        <f>B83</f>
        <v>5</v>
      </c>
      <c r="C102" s="106" t="s">
        <v>4</v>
      </c>
      <c r="D102" s="107"/>
      <c r="E102" s="108"/>
      <c r="F102" s="28"/>
      <c r="G102" s="29">
        <f>G91+G101</f>
        <v>1350</v>
      </c>
      <c r="H102" s="29">
        <f t="shared" ref="H102" si="40">H91+H101</f>
        <v>51.160000000000004</v>
      </c>
      <c r="I102" s="29">
        <f t="shared" ref="I102" si="41">I91+I101</f>
        <v>51.14</v>
      </c>
      <c r="J102" s="29">
        <f t="shared" ref="J102" si="42">J91+J101</f>
        <v>204.48</v>
      </c>
      <c r="K102" s="29">
        <f t="shared" ref="K102:M102" si="43">K91+K101</f>
        <v>1309.23</v>
      </c>
      <c r="L102" s="29"/>
      <c r="M102" s="29">
        <f t="shared" si="43"/>
        <v>180.00000000000003</v>
      </c>
    </row>
    <row r="103" spans="1:13" ht="26.4" x14ac:dyDescent="0.3">
      <c r="A103" s="18">
        <v>2</v>
      </c>
      <c r="B103" s="19">
        <v>6</v>
      </c>
      <c r="C103" s="20" t="s">
        <v>20</v>
      </c>
      <c r="D103" s="20"/>
      <c r="E103" s="5" t="s">
        <v>26</v>
      </c>
      <c r="F103" s="56" t="s">
        <v>53</v>
      </c>
      <c r="G103" s="53">
        <v>80</v>
      </c>
      <c r="H103" s="53">
        <v>7.4</v>
      </c>
      <c r="I103" s="53">
        <v>11.45</v>
      </c>
      <c r="J103" s="53">
        <v>21.39</v>
      </c>
      <c r="K103" s="53">
        <v>239</v>
      </c>
      <c r="L103" s="57" t="s">
        <v>54</v>
      </c>
      <c r="M103" s="54">
        <v>24.26</v>
      </c>
    </row>
    <row r="104" spans="1:13" ht="26.4" x14ac:dyDescent="0.3">
      <c r="A104" s="21"/>
      <c r="B104" s="15"/>
      <c r="C104" s="11"/>
      <c r="D104" s="11"/>
      <c r="E104" s="49" t="s">
        <v>70</v>
      </c>
      <c r="F104" s="56" t="s">
        <v>163</v>
      </c>
      <c r="G104" s="53" t="s">
        <v>164</v>
      </c>
      <c r="H104" s="53">
        <v>9.1199999999999992</v>
      </c>
      <c r="I104" s="53">
        <v>9.11</v>
      </c>
      <c r="J104" s="53">
        <v>28.34</v>
      </c>
      <c r="K104" s="53">
        <v>192.6</v>
      </c>
      <c r="L104" s="57" t="s">
        <v>165</v>
      </c>
      <c r="M104" s="54">
        <v>16</v>
      </c>
    </row>
    <row r="105" spans="1:13" ht="26.4" x14ac:dyDescent="0.3">
      <c r="A105" s="21"/>
      <c r="B105" s="15"/>
      <c r="C105" s="11"/>
      <c r="D105" s="11"/>
      <c r="E105" s="7" t="s">
        <v>22</v>
      </c>
      <c r="F105" s="56" t="s">
        <v>71</v>
      </c>
      <c r="G105" s="53">
        <v>200</v>
      </c>
      <c r="H105" s="53">
        <v>3.5</v>
      </c>
      <c r="I105" s="53">
        <v>3.3</v>
      </c>
      <c r="J105" s="53">
        <v>22.3</v>
      </c>
      <c r="K105" s="53" t="s">
        <v>142</v>
      </c>
      <c r="L105" s="57" t="s">
        <v>143</v>
      </c>
      <c r="M105" s="54">
        <v>19</v>
      </c>
    </row>
    <row r="106" spans="1:13" ht="26.4" x14ac:dyDescent="0.3">
      <c r="A106" s="21"/>
      <c r="B106" s="15"/>
      <c r="C106" s="11"/>
      <c r="D106" s="11"/>
      <c r="E106" s="7" t="s">
        <v>31</v>
      </c>
      <c r="F106" s="56" t="s">
        <v>39</v>
      </c>
      <c r="G106" s="53">
        <v>30</v>
      </c>
      <c r="H106" s="53">
        <v>3.16</v>
      </c>
      <c r="I106" s="53">
        <v>0.4</v>
      </c>
      <c r="J106" s="53">
        <v>19.32</v>
      </c>
      <c r="K106" s="53">
        <v>70.14</v>
      </c>
      <c r="L106" s="57" t="s">
        <v>40</v>
      </c>
      <c r="M106" s="54">
        <v>3.34</v>
      </c>
    </row>
    <row r="107" spans="1:13" ht="39.6" x14ac:dyDescent="0.3">
      <c r="A107" s="21"/>
      <c r="B107" s="15"/>
      <c r="C107" s="11"/>
      <c r="D107" s="11"/>
      <c r="E107" s="7" t="s">
        <v>24</v>
      </c>
      <c r="F107" s="56" t="s">
        <v>144</v>
      </c>
      <c r="G107" s="53">
        <v>130</v>
      </c>
      <c r="H107" s="53">
        <v>1.5</v>
      </c>
      <c r="I107" s="53">
        <v>0.34</v>
      </c>
      <c r="J107" s="53">
        <v>7.35</v>
      </c>
      <c r="K107" s="53">
        <v>35.25</v>
      </c>
      <c r="L107" s="62" t="s">
        <v>72</v>
      </c>
      <c r="M107" s="54">
        <v>27.4</v>
      </c>
    </row>
    <row r="108" spans="1:13" ht="14.4" x14ac:dyDescent="0.3">
      <c r="A108" s="21"/>
      <c r="B108" s="15"/>
      <c r="C108" s="11"/>
      <c r="D108" s="11"/>
      <c r="E108" s="6"/>
      <c r="F108" s="39"/>
      <c r="G108" s="40"/>
      <c r="H108" s="40"/>
      <c r="I108" s="40"/>
      <c r="J108" s="40"/>
      <c r="K108" s="40"/>
      <c r="L108" s="41"/>
      <c r="M108" s="40"/>
    </row>
    <row r="109" spans="1:13" ht="14.4" x14ac:dyDescent="0.3">
      <c r="A109" s="21"/>
      <c r="B109" s="15"/>
      <c r="C109" s="11"/>
      <c r="D109" s="11"/>
      <c r="E109" s="6"/>
      <c r="F109" s="39"/>
      <c r="G109" s="40"/>
      <c r="H109" s="40"/>
      <c r="I109" s="40"/>
      <c r="J109" s="40"/>
      <c r="K109" s="40"/>
      <c r="L109" s="41"/>
      <c r="M109" s="40"/>
    </row>
    <row r="110" spans="1:13" ht="14.4" x14ac:dyDescent="0.3">
      <c r="A110" s="22"/>
      <c r="B110" s="17"/>
      <c r="C110" s="8"/>
      <c r="D110" s="8"/>
      <c r="E110" s="81" t="s">
        <v>33</v>
      </c>
      <c r="F110" s="9"/>
      <c r="G110" s="79">
        <v>640</v>
      </c>
      <c r="H110" s="79">
        <f t="shared" ref="H110:J110" si="44">SUM(H103:H109)</f>
        <v>24.68</v>
      </c>
      <c r="I110" s="79">
        <f t="shared" si="44"/>
        <v>24.599999999999998</v>
      </c>
      <c r="J110" s="79">
        <f t="shared" si="44"/>
        <v>98.699999999999989</v>
      </c>
      <c r="K110" s="79">
        <v>670.39</v>
      </c>
      <c r="L110" s="80"/>
      <c r="M110" s="79">
        <f t="shared" ref="M110" si="45">SUM(M103:M109)</f>
        <v>90</v>
      </c>
    </row>
    <row r="111" spans="1:13" ht="26.4" x14ac:dyDescent="0.3">
      <c r="A111" s="23">
        <f>A103</f>
        <v>2</v>
      </c>
      <c r="B111" s="13">
        <f>B103</f>
        <v>6</v>
      </c>
      <c r="C111" s="10" t="s">
        <v>25</v>
      </c>
      <c r="D111" s="10"/>
      <c r="E111" s="7" t="s">
        <v>26</v>
      </c>
      <c r="F111" s="60" t="s">
        <v>197</v>
      </c>
      <c r="G111" s="61">
        <v>60</v>
      </c>
      <c r="H111" s="61">
        <v>0.66</v>
      </c>
      <c r="I111" s="61">
        <v>2.1</v>
      </c>
      <c r="J111" s="61">
        <v>12.28</v>
      </c>
      <c r="K111" s="61">
        <v>13.2</v>
      </c>
      <c r="L111" s="62" t="s">
        <v>67</v>
      </c>
      <c r="M111" s="63">
        <v>17.36</v>
      </c>
    </row>
    <row r="112" spans="1:13" ht="26.4" x14ac:dyDescent="0.3">
      <c r="A112" s="21"/>
      <c r="B112" s="15"/>
      <c r="C112" s="11"/>
      <c r="D112" s="11"/>
      <c r="E112" s="7" t="s">
        <v>27</v>
      </c>
      <c r="F112" s="56" t="s">
        <v>198</v>
      </c>
      <c r="G112" s="52">
        <v>250</v>
      </c>
      <c r="H112" s="53">
        <v>6.47</v>
      </c>
      <c r="I112" s="53">
        <v>9.1999999999999993</v>
      </c>
      <c r="J112" s="53">
        <v>7.9</v>
      </c>
      <c r="K112" s="53">
        <v>125.5</v>
      </c>
      <c r="L112" s="53" t="s">
        <v>199</v>
      </c>
      <c r="M112" s="58">
        <v>20</v>
      </c>
    </row>
    <row r="113" spans="1:13" ht="26.4" x14ac:dyDescent="0.3">
      <c r="A113" s="21"/>
      <c r="B113" s="15"/>
      <c r="C113" s="11"/>
      <c r="D113" s="11"/>
      <c r="E113" s="7" t="s">
        <v>28</v>
      </c>
      <c r="F113" s="51" t="s">
        <v>128</v>
      </c>
      <c r="G113" s="53">
        <v>90</v>
      </c>
      <c r="H113" s="53">
        <v>9.8000000000000007</v>
      </c>
      <c r="I113" s="53">
        <v>9.68</v>
      </c>
      <c r="J113" s="53">
        <v>9.0399999999999991</v>
      </c>
      <c r="K113" s="53">
        <v>291.25</v>
      </c>
      <c r="L113" s="57" t="s">
        <v>126</v>
      </c>
      <c r="M113" s="58">
        <v>35</v>
      </c>
    </row>
    <row r="114" spans="1:13" ht="26.4" x14ac:dyDescent="0.3">
      <c r="A114" s="21"/>
      <c r="B114" s="15"/>
      <c r="C114" s="11"/>
      <c r="D114" s="11"/>
      <c r="E114" s="7" t="s">
        <v>29</v>
      </c>
      <c r="F114" s="56" t="s">
        <v>158</v>
      </c>
      <c r="G114" s="53">
        <v>150</v>
      </c>
      <c r="H114" s="53">
        <v>8.6</v>
      </c>
      <c r="I114" s="53">
        <v>5.54</v>
      </c>
      <c r="J114" s="53">
        <v>39.6</v>
      </c>
      <c r="K114" s="53">
        <v>160</v>
      </c>
      <c r="L114" s="57" t="s">
        <v>101</v>
      </c>
      <c r="M114" s="58">
        <v>6.65</v>
      </c>
    </row>
    <row r="115" spans="1:13" ht="26.4" x14ac:dyDescent="0.3">
      <c r="A115" s="21"/>
      <c r="B115" s="15"/>
      <c r="C115" s="11"/>
      <c r="D115" s="11"/>
      <c r="E115" s="73" t="s">
        <v>30</v>
      </c>
      <c r="F115" s="56" t="s">
        <v>114</v>
      </c>
      <c r="G115" s="53">
        <v>200</v>
      </c>
      <c r="H115" s="53">
        <v>0.12</v>
      </c>
      <c r="I115" s="53">
        <v>0.02</v>
      </c>
      <c r="J115" s="53">
        <v>13.25</v>
      </c>
      <c r="K115" s="53">
        <v>106.8</v>
      </c>
      <c r="L115" s="57" t="s">
        <v>115</v>
      </c>
      <c r="M115" s="58">
        <v>6.08</v>
      </c>
    </row>
    <row r="116" spans="1:13" ht="26.4" x14ac:dyDescent="0.3">
      <c r="A116" s="21"/>
      <c r="B116" s="15"/>
      <c r="C116" s="11"/>
      <c r="D116" s="11"/>
      <c r="E116" s="7" t="s">
        <v>61</v>
      </c>
      <c r="F116" s="56" t="s">
        <v>39</v>
      </c>
      <c r="G116" s="53">
        <v>20</v>
      </c>
      <c r="H116" s="53">
        <v>2.11</v>
      </c>
      <c r="I116" s="53">
        <v>0.3</v>
      </c>
      <c r="J116" s="53">
        <v>12.88</v>
      </c>
      <c r="K116" s="53">
        <v>46.76</v>
      </c>
      <c r="L116" s="57" t="s">
        <v>40</v>
      </c>
      <c r="M116" s="54">
        <v>2.23</v>
      </c>
    </row>
    <row r="117" spans="1:13" ht="26.4" x14ac:dyDescent="0.3">
      <c r="A117" s="21"/>
      <c r="B117" s="15"/>
      <c r="C117" s="11"/>
      <c r="D117" s="11"/>
      <c r="E117" s="7" t="s">
        <v>32</v>
      </c>
      <c r="F117" s="56" t="s">
        <v>45</v>
      </c>
      <c r="G117" s="53">
        <v>40</v>
      </c>
      <c r="H117" s="53">
        <v>2.11</v>
      </c>
      <c r="I117" s="53">
        <v>0.44</v>
      </c>
      <c r="J117" s="53">
        <v>19.78</v>
      </c>
      <c r="K117" s="53">
        <v>91.96</v>
      </c>
      <c r="L117" s="57" t="s">
        <v>85</v>
      </c>
      <c r="M117" s="58">
        <v>2.68</v>
      </c>
    </row>
    <row r="118" spans="1:13" ht="14.4" x14ac:dyDescent="0.3">
      <c r="A118" s="21"/>
      <c r="B118" s="15"/>
      <c r="C118" s="11"/>
      <c r="D118" s="11"/>
      <c r="E118" s="49" t="s">
        <v>24</v>
      </c>
      <c r="F118" s="56"/>
      <c r="G118" s="59"/>
      <c r="H118" s="59"/>
      <c r="I118" s="59"/>
      <c r="J118" s="59"/>
      <c r="K118" s="59"/>
      <c r="L118" s="57"/>
      <c r="M118" s="58"/>
    </row>
    <row r="119" spans="1:13" ht="14.4" x14ac:dyDescent="0.3">
      <c r="A119" s="21"/>
      <c r="B119" s="15"/>
      <c r="C119" s="11"/>
      <c r="D119" s="11"/>
      <c r="E119" s="6"/>
      <c r="F119" s="39"/>
      <c r="G119" s="40"/>
      <c r="H119" s="40"/>
      <c r="I119" s="40"/>
      <c r="J119" s="40"/>
      <c r="K119" s="40"/>
      <c r="L119" s="41"/>
      <c r="M119" s="40"/>
    </row>
    <row r="120" spans="1:13" ht="14.4" x14ac:dyDescent="0.3">
      <c r="A120" s="22"/>
      <c r="B120" s="17"/>
      <c r="C120" s="8"/>
      <c r="D120" s="8"/>
      <c r="E120" s="81" t="s">
        <v>33</v>
      </c>
      <c r="F120" s="82"/>
      <c r="G120" s="79">
        <v>965</v>
      </c>
      <c r="H120" s="79">
        <f t="shared" ref="H120:J120" si="46">SUM(H111:H119)</f>
        <v>29.87</v>
      </c>
      <c r="I120" s="79">
        <f t="shared" si="46"/>
        <v>27.279999999999998</v>
      </c>
      <c r="J120" s="79">
        <f t="shared" si="46"/>
        <v>114.72999999999999</v>
      </c>
      <c r="K120" s="79">
        <f>K111+K112+K113+K114+K115+K116+K117</f>
        <v>835.47</v>
      </c>
      <c r="L120" s="80"/>
      <c r="M120" s="79">
        <f t="shared" ref="M120" si="47">SUM(M111:M119)</f>
        <v>90.000000000000014</v>
      </c>
    </row>
    <row r="121" spans="1:13" ht="15" thickBot="1" x14ac:dyDescent="0.3">
      <c r="A121" s="26">
        <f>A103</f>
        <v>2</v>
      </c>
      <c r="B121" s="27">
        <f>B103</f>
        <v>6</v>
      </c>
      <c r="C121" s="106" t="s">
        <v>4</v>
      </c>
      <c r="D121" s="107"/>
      <c r="E121" s="108"/>
      <c r="F121" s="28"/>
      <c r="G121" s="29">
        <f>G110+G120</f>
        <v>1605</v>
      </c>
      <c r="H121" s="29">
        <f t="shared" ref="H121" si="48">H110+H120</f>
        <v>54.55</v>
      </c>
      <c r="I121" s="29">
        <f t="shared" ref="I121" si="49">I110+I120</f>
        <v>51.879999999999995</v>
      </c>
      <c r="J121" s="29">
        <f t="shared" ref="J121" si="50">J110+J120</f>
        <v>213.42999999999998</v>
      </c>
      <c r="K121" s="29">
        <f t="shared" ref="K121:M121" si="51">K110+K120</f>
        <v>1505.8600000000001</v>
      </c>
      <c r="L121" s="29"/>
      <c r="M121" s="29">
        <f t="shared" si="51"/>
        <v>180</v>
      </c>
    </row>
    <row r="122" spans="1:13" ht="26.4" x14ac:dyDescent="0.3">
      <c r="A122" s="14">
        <v>2</v>
      </c>
      <c r="B122" s="15">
        <v>7</v>
      </c>
      <c r="C122" s="20" t="s">
        <v>20</v>
      </c>
      <c r="D122" s="20"/>
      <c r="E122" s="5" t="s">
        <v>26</v>
      </c>
      <c r="F122" s="51" t="s">
        <v>139</v>
      </c>
      <c r="G122" s="53">
        <v>60</v>
      </c>
      <c r="H122" s="53">
        <v>1.2</v>
      </c>
      <c r="I122" s="53">
        <v>0.2</v>
      </c>
      <c r="J122" s="53">
        <v>6.1</v>
      </c>
      <c r="K122" s="53">
        <v>31.3</v>
      </c>
      <c r="L122" s="62" t="s">
        <v>140</v>
      </c>
      <c r="M122" s="54">
        <v>22.37</v>
      </c>
    </row>
    <row r="123" spans="1:13" ht="14.4" x14ac:dyDescent="0.3">
      <c r="A123" s="14"/>
      <c r="B123" s="15"/>
      <c r="C123" s="11"/>
      <c r="D123" s="11"/>
      <c r="E123" s="72" t="s">
        <v>21</v>
      </c>
      <c r="F123" s="56" t="s">
        <v>58</v>
      </c>
      <c r="G123" s="53">
        <v>100</v>
      </c>
      <c r="H123" s="53">
        <v>7.65</v>
      </c>
      <c r="I123" s="53">
        <v>18.010000000000002</v>
      </c>
      <c r="J123" s="53">
        <v>14.1</v>
      </c>
      <c r="K123" s="53">
        <v>240</v>
      </c>
      <c r="L123" s="57">
        <v>4.5</v>
      </c>
      <c r="M123" s="54">
        <v>46.5</v>
      </c>
    </row>
    <row r="124" spans="1:13" ht="26.4" x14ac:dyDescent="0.3">
      <c r="A124" s="14"/>
      <c r="B124" s="15"/>
      <c r="C124" s="11"/>
      <c r="D124" s="11"/>
      <c r="E124" s="85" t="s">
        <v>70</v>
      </c>
      <c r="F124" s="56" t="s">
        <v>104</v>
      </c>
      <c r="G124" s="53">
        <v>150</v>
      </c>
      <c r="H124" s="53">
        <v>5.4</v>
      </c>
      <c r="I124" s="53">
        <v>4.9000000000000004</v>
      </c>
      <c r="J124" s="53">
        <v>32.799999999999997</v>
      </c>
      <c r="K124" s="53">
        <v>196.8</v>
      </c>
      <c r="L124" s="57" t="s">
        <v>105</v>
      </c>
      <c r="M124" s="54">
        <v>7.6</v>
      </c>
    </row>
    <row r="125" spans="1:13" ht="26.4" x14ac:dyDescent="0.3">
      <c r="A125" s="14"/>
      <c r="B125" s="15"/>
      <c r="C125" s="11"/>
      <c r="D125" s="11"/>
      <c r="E125" s="7" t="s">
        <v>86</v>
      </c>
      <c r="F125" s="56" t="s">
        <v>106</v>
      </c>
      <c r="G125" s="53">
        <v>200</v>
      </c>
      <c r="H125" s="53">
        <v>0.2</v>
      </c>
      <c r="I125" s="53">
        <v>0</v>
      </c>
      <c r="J125" s="53">
        <v>6.5</v>
      </c>
      <c r="K125" s="53">
        <v>26.8</v>
      </c>
      <c r="L125" s="57" t="s">
        <v>91</v>
      </c>
      <c r="M125" s="54">
        <v>2.16</v>
      </c>
    </row>
    <row r="126" spans="1:13" ht="14.4" x14ac:dyDescent="0.3">
      <c r="A126" s="14"/>
      <c r="B126" s="15"/>
      <c r="C126" s="11"/>
      <c r="D126" s="11"/>
      <c r="E126" s="7"/>
      <c r="F126" s="56" t="s">
        <v>166</v>
      </c>
      <c r="G126" s="53">
        <v>20</v>
      </c>
      <c r="H126" s="53">
        <v>5.3</v>
      </c>
      <c r="I126" s="53">
        <v>0.1</v>
      </c>
      <c r="J126" s="53">
        <v>7.1</v>
      </c>
      <c r="K126" s="53">
        <v>57.68</v>
      </c>
      <c r="L126" s="57" t="s">
        <v>167</v>
      </c>
      <c r="M126" s="54">
        <v>6.69</v>
      </c>
    </row>
    <row r="127" spans="1:13" ht="26.4" x14ac:dyDescent="0.3">
      <c r="A127" s="14"/>
      <c r="B127" s="15"/>
      <c r="C127" s="11"/>
      <c r="D127" s="11"/>
      <c r="E127" s="100" t="s">
        <v>61</v>
      </c>
      <c r="F127" s="56" t="s">
        <v>39</v>
      </c>
      <c r="G127" s="53">
        <v>30</v>
      </c>
      <c r="H127" s="53">
        <v>3.16</v>
      </c>
      <c r="I127" s="53">
        <v>0.4</v>
      </c>
      <c r="J127" s="53">
        <v>19.32</v>
      </c>
      <c r="K127" s="53">
        <v>70.14</v>
      </c>
      <c r="L127" s="57" t="s">
        <v>40</v>
      </c>
      <c r="M127" s="54">
        <v>3.34</v>
      </c>
    </row>
    <row r="128" spans="1:13" ht="26.4" x14ac:dyDescent="0.3">
      <c r="A128" s="14"/>
      <c r="B128" s="15"/>
      <c r="C128" s="11"/>
      <c r="D128" s="11"/>
      <c r="E128" s="7" t="s">
        <v>62</v>
      </c>
      <c r="F128" s="56" t="s">
        <v>45</v>
      </c>
      <c r="G128" s="53">
        <v>20</v>
      </c>
      <c r="H128" s="53">
        <v>1.05</v>
      </c>
      <c r="I128" s="53">
        <v>0.22</v>
      </c>
      <c r="J128" s="53">
        <v>9.89</v>
      </c>
      <c r="K128" s="53">
        <v>45.98</v>
      </c>
      <c r="L128" s="57" t="s">
        <v>40</v>
      </c>
      <c r="M128" s="54">
        <v>1.34</v>
      </c>
    </row>
    <row r="129" spans="1:13" ht="14.4" x14ac:dyDescent="0.3">
      <c r="A129" s="14"/>
      <c r="B129" s="15"/>
      <c r="C129" s="11"/>
      <c r="D129" s="11"/>
      <c r="E129" s="95"/>
      <c r="F129" s="97"/>
      <c r="G129" s="59"/>
      <c r="H129" s="59"/>
      <c r="I129" s="59"/>
      <c r="J129" s="59"/>
      <c r="K129" s="59"/>
      <c r="L129" s="67"/>
      <c r="M129" s="98"/>
    </row>
    <row r="130" spans="1:13" ht="14.4" x14ac:dyDescent="0.3">
      <c r="A130" s="14"/>
      <c r="B130" s="15"/>
      <c r="C130" s="11"/>
      <c r="D130" s="11"/>
      <c r="E130" s="6"/>
      <c r="F130" s="39"/>
      <c r="G130" s="40"/>
      <c r="H130" s="40"/>
      <c r="I130" s="40"/>
      <c r="J130" s="40"/>
      <c r="K130" s="40"/>
      <c r="L130" s="41"/>
      <c r="M130" s="40"/>
    </row>
    <row r="131" spans="1:13" ht="14.4" x14ac:dyDescent="0.3">
      <c r="A131" s="16"/>
      <c r="B131" s="17"/>
      <c r="C131" s="8"/>
      <c r="D131" s="8"/>
      <c r="E131" s="81" t="s">
        <v>33</v>
      </c>
      <c r="F131" s="82"/>
      <c r="G131" s="79">
        <f>SUM(G122:G130)</f>
        <v>580</v>
      </c>
      <c r="H131" s="79">
        <f t="shared" ref="H131:K131" si="52">SUM(H122:H130)</f>
        <v>23.96</v>
      </c>
      <c r="I131" s="79">
        <f t="shared" si="52"/>
        <v>23.83</v>
      </c>
      <c r="J131" s="79">
        <f t="shared" si="52"/>
        <v>95.809999999999988</v>
      </c>
      <c r="K131" s="79">
        <f t="shared" si="52"/>
        <v>668.7</v>
      </c>
      <c r="L131" s="80"/>
      <c r="M131" s="79">
        <f t="shared" ref="M131" si="53">SUM(M122:M130)</f>
        <v>90</v>
      </c>
    </row>
    <row r="132" spans="1:13" ht="26.4" x14ac:dyDescent="0.3">
      <c r="A132" s="13">
        <f>A122</f>
        <v>2</v>
      </c>
      <c r="B132" s="13">
        <f>B122</f>
        <v>7</v>
      </c>
      <c r="C132" s="10" t="s">
        <v>25</v>
      </c>
      <c r="D132" s="10"/>
      <c r="E132" s="7" t="s">
        <v>26</v>
      </c>
      <c r="F132" s="51" t="s">
        <v>139</v>
      </c>
      <c r="G132" s="53">
        <v>60</v>
      </c>
      <c r="H132" s="53">
        <v>1.2</v>
      </c>
      <c r="I132" s="53">
        <v>0.2</v>
      </c>
      <c r="J132" s="53">
        <v>6.1</v>
      </c>
      <c r="K132" s="53">
        <v>31.3</v>
      </c>
      <c r="L132" s="62" t="s">
        <v>140</v>
      </c>
      <c r="M132" s="54">
        <v>22.37</v>
      </c>
    </row>
    <row r="133" spans="1:13" ht="26.4" x14ac:dyDescent="0.3">
      <c r="A133" s="14"/>
      <c r="B133" s="15"/>
      <c r="C133" s="11"/>
      <c r="D133" s="11"/>
      <c r="E133" s="7" t="s">
        <v>27</v>
      </c>
      <c r="F133" s="56" t="s">
        <v>68</v>
      </c>
      <c r="G133" s="53" t="s">
        <v>42</v>
      </c>
      <c r="H133" s="53">
        <v>6.47</v>
      </c>
      <c r="I133" s="53">
        <v>9.1999999999999993</v>
      </c>
      <c r="J133" s="53">
        <v>7.9</v>
      </c>
      <c r="K133" s="53">
        <v>125.5</v>
      </c>
      <c r="L133" s="57" t="s">
        <v>200</v>
      </c>
      <c r="M133" s="58">
        <v>19.63</v>
      </c>
    </row>
    <row r="134" spans="1:13" ht="26.4" x14ac:dyDescent="0.3">
      <c r="A134" s="14"/>
      <c r="B134" s="15"/>
      <c r="C134" s="11"/>
      <c r="D134" s="11"/>
      <c r="E134" s="7" t="s">
        <v>28</v>
      </c>
      <c r="F134" s="64" t="s">
        <v>201</v>
      </c>
      <c r="G134" s="53">
        <v>180</v>
      </c>
      <c r="H134" s="53">
        <v>18.14</v>
      </c>
      <c r="I134" s="53">
        <v>20.16</v>
      </c>
      <c r="J134" s="53">
        <v>55.68</v>
      </c>
      <c r="K134" s="53">
        <v>384</v>
      </c>
      <c r="L134" s="57" t="s">
        <v>202</v>
      </c>
      <c r="M134" s="58">
        <v>36.39</v>
      </c>
    </row>
    <row r="135" spans="1:13" ht="14.4" x14ac:dyDescent="0.3">
      <c r="A135" s="14"/>
      <c r="B135" s="15"/>
      <c r="C135" s="11"/>
      <c r="D135" s="11"/>
      <c r="E135" s="7" t="s">
        <v>29</v>
      </c>
      <c r="F135" s="56"/>
      <c r="G135" s="53"/>
      <c r="H135" s="53"/>
      <c r="I135" s="53"/>
      <c r="J135" s="53"/>
      <c r="K135" s="53"/>
      <c r="L135" s="57"/>
      <c r="M135" s="58"/>
    </row>
    <row r="136" spans="1:13" ht="26.4" x14ac:dyDescent="0.3">
      <c r="A136" s="14"/>
      <c r="B136" s="15"/>
      <c r="C136" s="11"/>
      <c r="D136" s="11"/>
      <c r="E136" s="7" t="s">
        <v>30</v>
      </c>
      <c r="F136" s="56" t="s">
        <v>90</v>
      </c>
      <c r="G136" s="53">
        <v>200</v>
      </c>
      <c r="H136" s="53">
        <v>0.5</v>
      </c>
      <c r="I136" s="53">
        <v>0.1</v>
      </c>
      <c r="J136" s="53">
        <v>19.8</v>
      </c>
      <c r="K136" s="53">
        <v>81</v>
      </c>
      <c r="L136" s="57" t="s">
        <v>180</v>
      </c>
      <c r="M136" s="58">
        <v>6.7</v>
      </c>
    </row>
    <row r="137" spans="1:13" ht="26.4" x14ac:dyDescent="0.3">
      <c r="A137" s="14"/>
      <c r="B137" s="15"/>
      <c r="C137" s="11"/>
      <c r="D137" s="11"/>
      <c r="E137" s="7" t="s">
        <v>31</v>
      </c>
      <c r="F137" s="56" t="s">
        <v>39</v>
      </c>
      <c r="G137" s="53">
        <v>20</v>
      </c>
      <c r="H137" s="53">
        <v>2.11</v>
      </c>
      <c r="I137" s="53">
        <v>0.3</v>
      </c>
      <c r="J137" s="53">
        <v>12.88</v>
      </c>
      <c r="K137" s="53">
        <v>46.76</v>
      </c>
      <c r="L137" s="57" t="s">
        <v>85</v>
      </c>
      <c r="M137" s="58">
        <v>2.23</v>
      </c>
    </row>
    <row r="138" spans="1:13" ht="26.4" x14ac:dyDescent="0.3">
      <c r="A138" s="14"/>
      <c r="B138" s="15"/>
      <c r="C138" s="11"/>
      <c r="D138" s="94"/>
      <c r="E138" s="1" t="s">
        <v>32</v>
      </c>
      <c r="F138" s="56" t="s">
        <v>45</v>
      </c>
      <c r="G138" s="53">
        <v>40</v>
      </c>
      <c r="H138" s="53">
        <v>2.11</v>
      </c>
      <c r="I138" s="53">
        <v>0.44</v>
      </c>
      <c r="J138" s="53">
        <v>19.78</v>
      </c>
      <c r="K138" s="53">
        <v>91.96</v>
      </c>
      <c r="L138" s="57" t="s">
        <v>85</v>
      </c>
      <c r="M138" s="54">
        <v>2.68</v>
      </c>
    </row>
    <row r="139" spans="1:13" ht="14.4" x14ac:dyDescent="0.3">
      <c r="A139" s="14"/>
      <c r="B139" s="15"/>
      <c r="C139" s="11"/>
      <c r="D139" s="11"/>
      <c r="E139" s="6"/>
      <c r="F139" s="50"/>
      <c r="G139" s="50"/>
      <c r="H139" s="50"/>
      <c r="I139" s="50"/>
      <c r="J139" s="50"/>
      <c r="K139" s="50"/>
      <c r="L139" s="50"/>
      <c r="M139" s="50"/>
    </row>
    <row r="140" spans="1:13" ht="14.4" x14ac:dyDescent="0.3">
      <c r="A140" s="14"/>
      <c r="B140" s="15"/>
      <c r="C140" s="11"/>
      <c r="D140" s="11"/>
      <c r="E140" s="6"/>
      <c r="F140" s="39"/>
      <c r="G140" s="40"/>
      <c r="H140" s="40"/>
      <c r="I140" s="40"/>
      <c r="J140" s="40"/>
      <c r="K140" s="40"/>
      <c r="L140" s="41"/>
      <c r="M140" s="40"/>
    </row>
    <row r="141" spans="1:13" ht="14.4" x14ac:dyDescent="0.3">
      <c r="A141" s="16"/>
      <c r="B141" s="17"/>
      <c r="C141" s="8"/>
      <c r="D141" s="8"/>
      <c r="E141" s="81" t="s">
        <v>33</v>
      </c>
      <c r="F141" s="82"/>
      <c r="G141" s="79">
        <v>875</v>
      </c>
      <c r="H141" s="79">
        <f t="shared" ref="H141:K141" si="54">SUM(H132:H140)</f>
        <v>30.53</v>
      </c>
      <c r="I141" s="79">
        <f t="shared" si="54"/>
        <v>30.400000000000002</v>
      </c>
      <c r="J141" s="79">
        <f t="shared" si="54"/>
        <v>122.14</v>
      </c>
      <c r="K141" s="79">
        <f t="shared" si="54"/>
        <v>760.52</v>
      </c>
      <c r="L141" s="80"/>
      <c r="M141" s="79">
        <f t="shared" ref="M141" si="55">SUM(M132:M140)</f>
        <v>90.000000000000014</v>
      </c>
    </row>
    <row r="142" spans="1:13" ht="15" thickBot="1" x14ac:dyDescent="0.3">
      <c r="A142" s="30">
        <f>A122</f>
        <v>2</v>
      </c>
      <c r="B142" s="30">
        <f>B122</f>
        <v>7</v>
      </c>
      <c r="C142" s="106" t="s">
        <v>4</v>
      </c>
      <c r="D142" s="107"/>
      <c r="E142" s="108"/>
      <c r="F142" s="28"/>
      <c r="G142" s="29">
        <f>G131+G141</f>
        <v>1455</v>
      </c>
      <c r="H142" s="29">
        <f t="shared" ref="H142" si="56">H131+H141</f>
        <v>54.49</v>
      </c>
      <c r="I142" s="29">
        <f t="shared" ref="I142" si="57">I131+I141</f>
        <v>54.230000000000004</v>
      </c>
      <c r="J142" s="29">
        <f t="shared" ref="J142" si="58">J131+J141</f>
        <v>217.95</v>
      </c>
      <c r="K142" s="29">
        <f t="shared" ref="K142:M142" si="59">K131+K141</f>
        <v>1429.22</v>
      </c>
      <c r="L142" s="29"/>
      <c r="M142" s="29">
        <f t="shared" si="59"/>
        <v>180</v>
      </c>
    </row>
    <row r="143" spans="1:13" ht="26.4" x14ac:dyDescent="0.3">
      <c r="A143" s="18">
        <v>2</v>
      </c>
      <c r="B143" s="19">
        <v>8</v>
      </c>
      <c r="C143" s="20" t="s">
        <v>20</v>
      </c>
      <c r="D143" s="20"/>
      <c r="E143" s="5" t="s">
        <v>26</v>
      </c>
      <c r="F143" s="56" t="s">
        <v>107</v>
      </c>
      <c r="G143" s="53">
        <v>60</v>
      </c>
      <c r="H143" s="53">
        <v>0.83</v>
      </c>
      <c r="I143" s="53">
        <v>2.0299999999999998</v>
      </c>
      <c r="J143" s="53">
        <v>1.84</v>
      </c>
      <c r="K143" s="53">
        <v>56</v>
      </c>
      <c r="L143" s="57" t="s">
        <v>108</v>
      </c>
      <c r="M143" s="54">
        <v>13.88</v>
      </c>
    </row>
    <row r="144" spans="1:13" ht="26.4" x14ac:dyDescent="0.3">
      <c r="A144" s="21"/>
      <c r="B144" s="15"/>
      <c r="C144" s="11"/>
      <c r="D144" s="11"/>
      <c r="E144" s="49" t="s">
        <v>21</v>
      </c>
      <c r="F144" s="51" t="s">
        <v>211</v>
      </c>
      <c r="G144" s="52">
        <v>100</v>
      </c>
      <c r="H144" s="66">
        <v>9.3000000000000007</v>
      </c>
      <c r="I144" s="66">
        <v>5.2</v>
      </c>
      <c r="J144" s="66">
        <v>9.3000000000000007</v>
      </c>
      <c r="K144" s="66">
        <v>150.15</v>
      </c>
      <c r="L144" s="53" t="s">
        <v>168</v>
      </c>
      <c r="M144" s="54">
        <v>39.450000000000003</v>
      </c>
    </row>
    <row r="145" spans="1:13" ht="26.4" x14ac:dyDescent="0.3">
      <c r="A145" s="21"/>
      <c r="B145" s="15"/>
      <c r="C145" s="11"/>
      <c r="D145" s="94"/>
      <c r="E145" s="102" t="s">
        <v>70</v>
      </c>
      <c r="F145" s="51" t="s">
        <v>169</v>
      </c>
      <c r="G145" s="52">
        <v>150</v>
      </c>
      <c r="H145" s="66">
        <v>8.5500000000000007</v>
      </c>
      <c r="I145" s="66">
        <v>9.4</v>
      </c>
      <c r="J145" s="66">
        <v>18.37</v>
      </c>
      <c r="K145" s="66">
        <v>158.16</v>
      </c>
      <c r="L145" s="55" t="s">
        <v>170</v>
      </c>
      <c r="M145" s="54">
        <v>12.03</v>
      </c>
    </row>
    <row r="146" spans="1:13" ht="26.4" x14ac:dyDescent="0.3">
      <c r="A146" s="21"/>
      <c r="B146" s="15"/>
      <c r="C146" s="11"/>
      <c r="D146" s="94"/>
      <c r="E146" s="1" t="s">
        <v>30</v>
      </c>
      <c r="F146" s="56" t="s">
        <v>48</v>
      </c>
      <c r="G146" s="53">
        <v>200</v>
      </c>
      <c r="H146" s="53">
        <v>1</v>
      </c>
      <c r="I146" s="53"/>
      <c r="J146" s="53">
        <v>20.2</v>
      </c>
      <c r="K146" s="53">
        <v>86.6</v>
      </c>
      <c r="L146" s="57" t="s">
        <v>76</v>
      </c>
      <c r="M146" s="54">
        <v>15.84</v>
      </c>
    </row>
    <row r="147" spans="1:13" ht="15.75" customHeight="1" x14ac:dyDescent="0.3">
      <c r="A147" s="21"/>
      <c r="B147" s="15"/>
      <c r="C147" s="11"/>
      <c r="D147" s="11"/>
      <c r="E147" s="7" t="s">
        <v>31</v>
      </c>
      <c r="F147" s="56" t="s">
        <v>141</v>
      </c>
      <c r="G147" s="53">
        <v>40</v>
      </c>
      <c r="H147" s="53">
        <v>1.95</v>
      </c>
      <c r="I147" s="53">
        <v>5.9</v>
      </c>
      <c r="J147" s="53">
        <v>31.23</v>
      </c>
      <c r="K147" s="53">
        <v>116.9</v>
      </c>
      <c r="L147" s="57" t="s">
        <v>85</v>
      </c>
      <c r="M147" s="58">
        <v>7.46</v>
      </c>
    </row>
    <row r="148" spans="1:13" ht="26.4" x14ac:dyDescent="0.3">
      <c r="A148" s="21"/>
      <c r="B148" s="15"/>
      <c r="C148" s="11"/>
      <c r="D148" s="11"/>
      <c r="E148" s="7" t="s">
        <v>32</v>
      </c>
      <c r="F148" s="56" t="s">
        <v>45</v>
      </c>
      <c r="G148" s="53">
        <v>20</v>
      </c>
      <c r="H148" s="53">
        <v>1.05</v>
      </c>
      <c r="I148" s="53">
        <v>0.22</v>
      </c>
      <c r="J148" s="53">
        <v>9.89</v>
      </c>
      <c r="K148" s="53">
        <v>45.98</v>
      </c>
      <c r="L148" s="57" t="s">
        <v>85</v>
      </c>
      <c r="M148" s="54">
        <v>1.34</v>
      </c>
    </row>
    <row r="149" spans="1:13" ht="14.4" x14ac:dyDescent="0.3">
      <c r="A149" s="21"/>
      <c r="B149" s="15"/>
      <c r="C149" s="11"/>
      <c r="D149" s="11"/>
      <c r="E149" s="7"/>
      <c r="F149" s="50"/>
      <c r="G149" s="50"/>
      <c r="H149" s="50"/>
      <c r="I149" s="50"/>
      <c r="J149" s="50"/>
      <c r="K149" s="50"/>
      <c r="L149" s="50"/>
      <c r="M149" s="50"/>
    </row>
    <row r="150" spans="1:13" ht="14.4" x14ac:dyDescent="0.3">
      <c r="A150" s="21"/>
      <c r="B150" s="15"/>
      <c r="C150" s="11"/>
      <c r="D150" s="11"/>
      <c r="E150" s="6"/>
      <c r="F150" s="39"/>
      <c r="G150" s="40"/>
      <c r="H150" s="40"/>
      <c r="I150" s="40"/>
      <c r="J150" s="40"/>
      <c r="K150" s="40"/>
      <c r="L150" s="41"/>
      <c r="M150" s="40"/>
    </row>
    <row r="151" spans="1:13" ht="14.4" x14ac:dyDescent="0.3">
      <c r="A151" s="22"/>
      <c r="B151" s="17"/>
      <c r="C151" s="8"/>
      <c r="D151" s="8"/>
      <c r="E151" s="81" t="s">
        <v>33</v>
      </c>
      <c r="F151" s="82"/>
      <c r="G151" s="79">
        <v>570</v>
      </c>
      <c r="H151" s="96">
        <f>H143+H144+H145+H146+H147+H148+H149</f>
        <v>22.68</v>
      </c>
      <c r="I151" s="79">
        <f t="shared" ref="I151:K151" si="60">SUM(I143:I150)</f>
        <v>22.75</v>
      </c>
      <c r="J151" s="79">
        <f t="shared" si="60"/>
        <v>90.83</v>
      </c>
      <c r="K151" s="79">
        <f t="shared" si="60"/>
        <v>613.79</v>
      </c>
      <c r="L151" s="80"/>
      <c r="M151" s="79">
        <f t="shared" ref="M151" si="61">SUM(M143:M150)</f>
        <v>90</v>
      </c>
    </row>
    <row r="152" spans="1:13" ht="26.4" x14ac:dyDescent="0.3">
      <c r="A152" s="23">
        <f>A143</f>
        <v>2</v>
      </c>
      <c r="B152" s="13">
        <f>B143</f>
        <v>8</v>
      </c>
      <c r="C152" s="10" t="s">
        <v>25</v>
      </c>
      <c r="D152" s="10"/>
      <c r="E152" s="7" t="s">
        <v>26</v>
      </c>
      <c r="F152" s="56" t="s">
        <v>41</v>
      </c>
      <c r="G152" s="53">
        <v>60</v>
      </c>
      <c r="H152" s="53">
        <v>0.88</v>
      </c>
      <c r="I152" s="53">
        <v>3.75</v>
      </c>
      <c r="J152" s="53">
        <v>13.12</v>
      </c>
      <c r="K152" s="53">
        <v>58</v>
      </c>
      <c r="L152" s="57" t="s">
        <v>80</v>
      </c>
      <c r="M152" s="54">
        <v>3.02</v>
      </c>
    </row>
    <row r="153" spans="1:13" ht="39.6" x14ac:dyDescent="0.3">
      <c r="A153" s="21"/>
      <c r="B153" s="15"/>
      <c r="C153" s="11"/>
      <c r="D153" s="11"/>
      <c r="E153" s="7" t="s">
        <v>27</v>
      </c>
      <c r="F153" s="56" t="s">
        <v>130</v>
      </c>
      <c r="G153" s="53" t="s">
        <v>188</v>
      </c>
      <c r="H153" s="53">
        <v>10.9</v>
      </c>
      <c r="I153" s="53">
        <v>16.57</v>
      </c>
      <c r="J153" s="53">
        <v>26.54</v>
      </c>
      <c r="K153" s="53">
        <v>148.25</v>
      </c>
      <c r="L153" s="57" t="s">
        <v>78</v>
      </c>
      <c r="M153" s="58">
        <v>16.329999999999998</v>
      </c>
    </row>
    <row r="154" spans="1:13" ht="79.2" x14ac:dyDescent="0.3">
      <c r="A154" s="21"/>
      <c r="B154" s="15"/>
      <c r="C154" s="11"/>
      <c r="D154" s="11"/>
      <c r="E154" s="7" t="s">
        <v>28</v>
      </c>
      <c r="F154" s="51" t="s">
        <v>204</v>
      </c>
      <c r="G154" s="53">
        <v>100</v>
      </c>
      <c r="H154" s="53">
        <v>13.2</v>
      </c>
      <c r="I154" s="53">
        <v>7.56</v>
      </c>
      <c r="J154" s="53">
        <v>10.75</v>
      </c>
      <c r="K154" s="53">
        <v>85</v>
      </c>
      <c r="L154" s="57" t="s">
        <v>205</v>
      </c>
      <c r="M154" s="58">
        <v>36.33</v>
      </c>
    </row>
    <row r="155" spans="1:13" ht="26.4" x14ac:dyDescent="0.3">
      <c r="A155" s="21"/>
      <c r="B155" s="15"/>
      <c r="C155" s="11"/>
      <c r="D155" s="11"/>
      <c r="E155" s="7" t="s">
        <v>29</v>
      </c>
      <c r="F155" s="51" t="s">
        <v>203</v>
      </c>
      <c r="G155" s="53">
        <v>150</v>
      </c>
      <c r="H155" s="53">
        <v>2.8</v>
      </c>
      <c r="I155" s="53">
        <v>4.4000000000000004</v>
      </c>
      <c r="J155" s="53">
        <v>28.7</v>
      </c>
      <c r="K155" s="53">
        <v>180</v>
      </c>
      <c r="L155" s="57" t="s">
        <v>127</v>
      </c>
      <c r="M155" s="58">
        <v>7.8</v>
      </c>
    </row>
    <row r="156" spans="1:13" ht="26.4" x14ac:dyDescent="0.3">
      <c r="A156" s="21"/>
      <c r="B156" s="15"/>
      <c r="C156" s="11"/>
      <c r="D156" s="11"/>
      <c r="E156" s="7" t="s">
        <v>30</v>
      </c>
      <c r="F156" s="56" t="s">
        <v>44</v>
      </c>
      <c r="G156" s="53">
        <v>200</v>
      </c>
      <c r="H156" s="53">
        <v>0.1</v>
      </c>
      <c r="I156" s="53"/>
      <c r="J156" s="53">
        <v>14.3</v>
      </c>
      <c r="K156" s="53">
        <v>117.4</v>
      </c>
      <c r="L156" s="57" t="s">
        <v>147</v>
      </c>
      <c r="M156" s="58">
        <v>7</v>
      </c>
    </row>
    <row r="157" spans="1:13" ht="26.4" x14ac:dyDescent="0.3">
      <c r="A157" s="21"/>
      <c r="B157" s="15"/>
      <c r="C157" s="11"/>
      <c r="D157" s="11"/>
      <c r="E157" s="7" t="s">
        <v>84</v>
      </c>
      <c r="F157" s="56" t="s">
        <v>39</v>
      </c>
      <c r="G157" s="53">
        <v>20</v>
      </c>
      <c r="H157" s="53">
        <v>2.11</v>
      </c>
      <c r="I157" s="53">
        <v>0.3</v>
      </c>
      <c r="J157" s="53">
        <v>12.88</v>
      </c>
      <c r="K157" s="53">
        <v>46.76</v>
      </c>
      <c r="L157" s="57" t="s">
        <v>85</v>
      </c>
      <c r="M157" s="58">
        <v>2.23</v>
      </c>
    </row>
    <row r="158" spans="1:13" ht="26.4" x14ac:dyDescent="0.3">
      <c r="A158" s="21"/>
      <c r="B158" s="15"/>
      <c r="C158" s="11"/>
      <c r="D158" s="11"/>
      <c r="E158" s="7" t="s">
        <v>32</v>
      </c>
      <c r="F158" s="56" t="s">
        <v>45</v>
      </c>
      <c r="G158" s="53">
        <v>40</v>
      </c>
      <c r="H158" s="53">
        <v>2.11</v>
      </c>
      <c r="I158" s="53">
        <v>0.44</v>
      </c>
      <c r="J158" s="53">
        <v>19.78</v>
      </c>
      <c r="K158" s="53">
        <v>91.96</v>
      </c>
      <c r="L158" s="57" t="s">
        <v>85</v>
      </c>
      <c r="M158" s="65">
        <v>2.68</v>
      </c>
    </row>
    <row r="159" spans="1:13" ht="39.6" x14ac:dyDescent="0.3">
      <c r="A159" s="21"/>
      <c r="B159" s="15"/>
      <c r="C159" s="11"/>
      <c r="D159" s="11"/>
      <c r="E159" s="85" t="s">
        <v>95</v>
      </c>
      <c r="F159" s="51" t="s">
        <v>74</v>
      </c>
      <c r="G159" s="52">
        <v>100</v>
      </c>
      <c r="H159" s="66">
        <v>1.5</v>
      </c>
      <c r="I159" s="66">
        <v>0.34</v>
      </c>
      <c r="J159" s="66">
        <v>7.35</v>
      </c>
      <c r="K159" s="66">
        <v>35.25</v>
      </c>
      <c r="L159" s="69" t="s">
        <v>78</v>
      </c>
      <c r="M159" s="58">
        <v>14.61</v>
      </c>
    </row>
    <row r="160" spans="1:13" ht="14.4" x14ac:dyDescent="0.3">
      <c r="A160" s="21"/>
      <c r="B160" s="15"/>
      <c r="C160" s="11"/>
      <c r="D160" s="11"/>
      <c r="E160" s="6"/>
      <c r="F160" s="39"/>
      <c r="G160" s="40"/>
      <c r="H160" s="40"/>
      <c r="I160" s="40"/>
      <c r="J160" s="40"/>
      <c r="K160" s="40"/>
      <c r="L160" s="41"/>
      <c r="M160" s="40"/>
    </row>
    <row r="161" spans="1:13" ht="14.4" x14ac:dyDescent="0.3">
      <c r="A161" s="22"/>
      <c r="B161" s="17"/>
      <c r="C161" s="8"/>
      <c r="D161" s="8"/>
      <c r="E161" s="81" t="s">
        <v>33</v>
      </c>
      <c r="F161" s="82"/>
      <c r="G161" s="79">
        <v>945</v>
      </c>
      <c r="H161" s="79">
        <f t="shared" ref="H161:K161" si="62">SUM(H152:H160)</f>
        <v>33.6</v>
      </c>
      <c r="I161" s="79">
        <f t="shared" si="62"/>
        <v>33.36</v>
      </c>
      <c r="J161" s="79">
        <f t="shared" si="62"/>
        <v>133.41999999999999</v>
      </c>
      <c r="K161" s="79">
        <f t="shared" si="62"/>
        <v>762.62</v>
      </c>
      <c r="L161" s="80"/>
      <c r="M161" s="79">
        <f t="shared" ref="M161" si="63">SUM(M152:M160)</f>
        <v>90</v>
      </c>
    </row>
    <row r="162" spans="1:13" ht="15" thickBot="1" x14ac:dyDescent="0.3">
      <c r="A162" s="26">
        <f>A143</f>
        <v>2</v>
      </c>
      <c r="B162" s="27">
        <f>B143</f>
        <v>8</v>
      </c>
      <c r="C162" s="106" t="s">
        <v>4</v>
      </c>
      <c r="D162" s="107"/>
      <c r="E162" s="108"/>
      <c r="F162" s="28"/>
      <c r="G162" s="29">
        <f>G151+G161</f>
        <v>1515</v>
      </c>
      <c r="H162" s="29">
        <f t="shared" ref="H162" si="64">H151+H161</f>
        <v>56.28</v>
      </c>
      <c r="I162" s="29">
        <f t="shared" ref="I162" si="65">I151+I161</f>
        <v>56.11</v>
      </c>
      <c r="J162" s="29">
        <f t="shared" ref="J162" si="66">J151+J161</f>
        <v>224.25</v>
      </c>
      <c r="K162" s="29">
        <f t="shared" ref="K162:M162" si="67">K151+K161</f>
        <v>1376.4099999999999</v>
      </c>
      <c r="L162" s="29"/>
      <c r="M162" s="29">
        <f t="shared" si="67"/>
        <v>180</v>
      </c>
    </row>
    <row r="163" spans="1:13" ht="26.4" x14ac:dyDescent="0.3">
      <c r="A163" s="18">
        <v>2</v>
      </c>
      <c r="B163" s="19">
        <v>9</v>
      </c>
      <c r="C163" s="20" t="s">
        <v>20</v>
      </c>
      <c r="D163" s="20"/>
      <c r="E163" s="5" t="s">
        <v>26</v>
      </c>
      <c r="F163" s="51" t="s">
        <v>171</v>
      </c>
      <c r="G163" s="53">
        <v>60</v>
      </c>
      <c r="H163" s="53">
        <v>0.7</v>
      </c>
      <c r="I163" s="53">
        <v>2.83</v>
      </c>
      <c r="J163" s="53">
        <v>7.88</v>
      </c>
      <c r="K163" s="53">
        <v>63</v>
      </c>
      <c r="L163" s="57" t="s">
        <v>96</v>
      </c>
      <c r="M163" s="54">
        <v>17.2</v>
      </c>
    </row>
    <row r="164" spans="1:13" ht="26.4" x14ac:dyDescent="0.3">
      <c r="A164" s="21"/>
      <c r="B164" s="15"/>
      <c r="C164" s="11"/>
      <c r="D164" s="11"/>
      <c r="E164" s="49" t="s">
        <v>70</v>
      </c>
      <c r="F164" s="56" t="s">
        <v>172</v>
      </c>
      <c r="G164" s="52">
        <v>90</v>
      </c>
      <c r="H164" s="53">
        <v>7.86</v>
      </c>
      <c r="I164" s="53">
        <v>8.2200000000000006</v>
      </c>
      <c r="J164" s="53">
        <v>19.5</v>
      </c>
      <c r="K164" s="53">
        <v>187.4</v>
      </c>
      <c r="L164" s="53" t="s">
        <v>173</v>
      </c>
      <c r="M164" s="54">
        <v>44.85</v>
      </c>
    </row>
    <row r="165" spans="1:13" ht="26.4" x14ac:dyDescent="0.3">
      <c r="A165" s="21"/>
      <c r="B165" s="15"/>
      <c r="C165" s="11"/>
      <c r="D165" s="11"/>
      <c r="E165" s="76" t="s">
        <v>70</v>
      </c>
      <c r="F165" s="56" t="s">
        <v>51</v>
      </c>
      <c r="G165" s="52">
        <v>150</v>
      </c>
      <c r="H165" s="53">
        <v>6.7</v>
      </c>
      <c r="I165" s="53">
        <v>6.1</v>
      </c>
      <c r="J165" s="53">
        <v>25.5</v>
      </c>
      <c r="K165" s="53">
        <v>180.8</v>
      </c>
      <c r="L165" s="53" t="s">
        <v>120</v>
      </c>
      <c r="M165" s="54">
        <v>8.34</v>
      </c>
    </row>
    <row r="166" spans="1:13" ht="26.4" x14ac:dyDescent="0.3">
      <c r="A166" s="21"/>
      <c r="B166" s="15"/>
      <c r="C166" s="11"/>
      <c r="D166" s="11"/>
      <c r="E166" s="7" t="s">
        <v>30</v>
      </c>
      <c r="F166" s="56" t="s">
        <v>73</v>
      </c>
      <c r="G166" s="53">
        <v>200</v>
      </c>
      <c r="H166" s="53">
        <v>0.3</v>
      </c>
      <c r="I166" s="53">
        <v>0</v>
      </c>
      <c r="J166" s="53">
        <v>6.7</v>
      </c>
      <c r="K166" s="53">
        <v>27.9</v>
      </c>
      <c r="L166" s="57" t="s">
        <v>75</v>
      </c>
      <c r="M166" s="54">
        <v>3.34</v>
      </c>
    </row>
    <row r="167" spans="1:13" ht="26.4" x14ac:dyDescent="0.3">
      <c r="A167" s="21"/>
      <c r="B167" s="15"/>
      <c r="C167" s="11"/>
      <c r="D167" s="11"/>
      <c r="E167" s="7" t="s">
        <v>61</v>
      </c>
      <c r="F167" s="56" t="s">
        <v>39</v>
      </c>
      <c r="G167" s="53">
        <v>30</v>
      </c>
      <c r="H167" s="53">
        <v>3.16</v>
      </c>
      <c r="I167" s="53">
        <v>0.4</v>
      </c>
      <c r="J167" s="53">
        <v>19.32</v>
      </c>
      <c r="K167" s="53">
        <v>70.14</v>
      </c>
      <c r="L167" s="57" t="s">
        <v>40</v>
      </c>
      <c r="M167" s="54">
        <v>3.34</v>
      </c>
    </row>
    <row r="168" spans="1:13" ht="26.4" x14ac:dyDescent="0.3">
      <c r="A168" s="21"/>
      <c r="B168" s="15"/>
      <c r="C168" s="11"/>
      <c r="D168" s="11"/>
      <c r="E168" s="7" t="s">
        <v>32</v>
      </c>
      <c r="F168" s="56" t="s">
        <v>45</v>
      </c>
      <c r="G168" s="53">
        <v>20</v>
      </c>
      <c r="H168" s="53">
        <v>1.05</v>
      </c>
      <c r="I168" s="53">
        <v>0.22</v>
      </c>
      <c r="J168" s="53">
        <v>9.89</v>
      </c>
      <c r="K168" s="53">
        <v>45.98</v>
      </c>
      <c r="L168" s="57" t="s">
        <v>40</v>
      </c>
      <c r="M168" s="54">
        <v>1.34</v>
      </c>
    </row>
    <row r="169" spans="1:13" ht="26.4" x14ac:dyDescent="0.3">
      <c r="A169" s="21"/>
      <c r="B169" s="15"/>
      <c r="C169" s="11"/>
      <c r="D169" s="11"/>
      <c r="E169" s="6"/>
      <c r="F169" s="39" t="s">
        <v>55</v>
      </c>
      <c r="G169" s="40">
        <v>15</v>
      </c>
      <c r="H169" s="40">
        <v>2.48</v>
      </c>
      <c r="I169" s="40">
        <v>4.42</v>
      </c>
      <c r="J169" s="40"/>
      <c r="K169" s="40">
        <v>54</v>
      </c>
      <c r="L169" s="41" t="s">
        <v>66</v>
      </c>
      <c r="M169" s="40">
        <v>11.59</v>
      </c>
    </row>
    <row r="170" spans="1:13" ht="14.4" x14ac:dyDescent="0.3">
      <c r="A170" s="22"/>
      <c r="B170" s="17"/>
      <c r="C170" s="8"/>
      <c r="D170" s="8"/>
      <c r="E170" s="81" t="s">
        <v>33</v>
      </c>
      <c r="F170" s="82"/>
      <c r="G170" s="79">
        <f>SUM(G163:G169)</f>
        <v>565</v>
      </c>
      <c r="H170" s="79">
        <f t="shared" ref="H170:K170" si="68">SUM(H163:H169)</f>
        <v>22.250000000000004</v>
      </c>
      <c r="I170" s="79">
        <f t="shared" si="68"/>
        <v>22.189999999999998</v>
      </c>
      <c r="J170" s="79">
        <f t="shared" si="68"/>
        <v>88.79</v>
      </c>
      <c r="K170" s="79">
        <f t="shared" si="68"/>
        <v>629.22</v>
      </c>
      <c r="L170" s="80"/>
      <c r="M170" s="79">
        <f t="shared" ref="M170" si="69">SUM(M163:M169)</f>
        <v>90.000000000000014</v>
      </c>
    </row>
    <row r="171" spans="1:13" ht="26.4" x14ac:dyDescent="0.3">
      <c r="A171" s="23">
        <f>A163</f>
        <v>2</v>
      </c>
      <c r="B171" s="13">
        <f>B163</f>
        <v>9</v>
      </c>
      <c r="C171" s="10" t="s">
        <v>25</v>
      </c>
      <c r="D171" s="10"/>
      <c r="E171" s="7" t="s">
        <v>26</v>
      </c>
      <c r="F171" s="56" t="s">
        <v>159</v>
      </c>
      <c r="G171" s="53">
        <v>60</v>
      </c>
      <c r="H171" s="53">
        <v>3.05</v>
      </c>
      <c r="I171" s="53">
        <v>3.03</v>
      </c>
      <c r="J171" s="53">
        <v>8.8800000000000008</v>
      </c>
      <c r="K171" s="53">
        <v>56</v>
      </c>
      <c r="L171" s="57" t="s">
        <v>206</v>
      </c>
      <c r="M171" s="58">
        <v>19.43</v>
      </c>
    </row>
    <row r="172" spans="1:13" ht="26.4" x14ac:dyDescent="0.3">
      <c r="A172" s="21"/>
      <c r="B172" s="15"/>
      <c r="C172" s="11"/>
      <c r="D172" s="11"/>
      <c r="E172" s="7" t="s">
        <v>27</v>
      </c>
      <c r="F172" s="51" t="s">
        <v>207</v>
      </c>
      <c r="G172" s="53" t="s">
        <v>42</v>
      </c>
      <c r="H172" s="53">
        <v>7.1</v>
      </c>
      <c r="I172" s="53">
        <v>10.4</v>
      </c>
      <c r="J172" s="53">
        <v>10.92</v>
      </c>
      <c r="K172" s="53">
        <v>143.19999999999999</v>
      </c>
      <c r="L172" s="57" t="s">
        <v>208</v>
      </c>
      <c r="M172" s="58">
        <v>20.5</v>
      </c>
    </row>
    <row r="173" spans="1:13" ht="26.4" x14ac:dyDescent="0.3">
      <c r="A173" s="21"/>
      <c r="B173" s="15"/>
      <c r="C173" s="11"/>
      <c r="D173" s="11"/>
      <c r="E173" s="7" t="s">
        <v>28</v>
      </c>
      <c r="F173" s="56" t="s">
        <v>136</v>
      </c>
      <c r="G173" s="53">
        <v>100</v>
      </c>
      <c r="H173" s="53">
        <v>8.6</v>
      </c>
      <c r="I173" s="53">
        <v>11.09</v>
      </c>
      <c r="J173" s="53">
        <v>22.89</v>
      </c>
      <c r="K173" s="53">
        <v>309</v>
      </c>
      <c r="L173" s="57" t="s">
        <v>137</v>
      </c>
      <c r="M173" s="58">
        <v>36.17</v>
      </c>
    </row>
    <row r="174" spans="1:13" ht="26.4" x14ac:dyDescent="0.3">
      <c r="A174" s="21"/>
      <c r="B174" s="15"/>
      <c r="C174" s="11"/>
      <c r="D174" s="11"/>
      <c r="E174" s="7" t="s">
        <v>29</v>
      </c>
      <c r="F174" s="56" t="s">
        <v>158</v>
      </c>
      <c r="G174" s="53">
        <v>150</v>
      </c>
      <c r="H174" s="53">
        <v>7.6</v>
      </c>
      <c r="I174" s="53">
        <v>5.54</v>
      </c>
      <c r="J174" s="53">
        <v>39.6</v>
      </c>
      <c r="K174" s="53">
        <v>160</v>
      </c>
      <c r="L174" s="53" t="s">
        <v>101</v>
      </c>
      <c r="M174" s="58">
        <v>6.65</v>
      </c>
    </row>
    <row r="175" spans="1:13" ht="52.8" x14ac:dyDescent="0.3">
      <c r="A175" s="21"/>
      <c r="B175" s="15"/>
      <c r="C175" s="11"/>
      <c r="D175" s="11"/>
      <c r="E175" s="7" t="s">
        <v>30</v>
      </c>
      <c r="F175" s="56" t="s">
        <v>77</v>
      </c>
      <c r="G175" s="53">
        <v>200</v>
      </c>
      <c r="H175" s="53">
        <v>0.13</v>
      </c>
      <c r="I175" s="53">
        <v>0.02</v>
      </c>
      <c r="J175" s="53">
        <v>7.99</v>
      </c>
      <c r="K175" s="53">
        <v>31.92</v>
      </c>
      <c r="L175" s="57" t="s">
        <v>161</v>
      </c>
      <c r="M175" s="54">
        <v>2.34</v>
      </c>
    </row>
    <row r="176" spans="1:13" ht="26.4" x14ac:dyDescent="0.3">
      <c r="A176" s="21"/>
      <c r="B176" s="15"/>
      <c r="C176" s="11"/>
      <c r="D176" s="11"/>
      <c r="E176" s="7" t="s">
        <v>31</v>
      </c>
      <c r="F176" s="56" t="s">
        <v>39</v>
      </c>
      <c r="G176" s="53">
        <v>20</v>
      </c>
      <c r="H176" s="53">
        <v>2.11</v>
      </c>
      <c r="I176" s="53">
        <v>0.3</v>
      </c>
      <c r="J176" s="53">
        <v>12.88</v>
      </c>
      <c r="K176" s="53">
        <v>46.76</v>
      </c>
      <c r="L176" s="57" t="s">
        <v>85</v>
      </c>
      <c r="M176" s="58">
        <v>2.23</v>
      </c>
    </row>
    <row r="177" spans="1:13" ht="26.4" x14ac:dyDescent="0.3">
      <c r="A177" s="21"/>
      <c r="B177" s="15"/>
      <c r="C177" s="11"/>
      <c r="D177" s="11"/>
      <c r="E177" s="7" t="s">
        <v>32</v>
      </c>
      <c r="F177" s="56" t="s">
        <v>45</v>
      </c>
      <c r="G177" s="53">
        <v>40</v>
      </c>
      <c r="H177" s="53">
        <v>2.11</v>
      </c>
      <c r="I177" s="53">
        <v>0.44</v>
      </c>
      <c r="J177" s="53">
        <v>19.78</v>
      </c>
      <c r="K177" s="53">
        <v>91.96</v>
      </c>
      <c r="L177" s="57" t="s">
        <v>47</v>
      </c>
      <c r="M177" s="58">
        <v>2.68</v>
      </c>
    </row>
    <row r="178" spans="1:13" ht="14.4" x14ac:dyDescent="0.3">
      <c r="A178" s="21"/>
      <c r="B178" s="15"/>
      <c r="C178" s="11"/>
      <c r="D178" s="11"/>
      <c r="E178" s="6"/>
      <c r="F178" s="56"/>
      <c r="G178" s="53"/>
      <c r="H178" s="53"/>
      <c r="I178" s="53"/>
      <c r="J178" s="53"/>
      <c r="K178" s="53"/>
      <c r="L178" s="57"/>
      <c r="M178" s="54"/>
    </row>
    <row r="179" spans="1:13" ht="14.4" x14ac:dyDescent="0.3">
      <c r="A179" s="21"/>
      <c r="B179" s="15"/>
      <c r="C179" s="11"/>
      <c r="D179" s="11"/>
      <c r="E179" s="6"/>
      <c r="F179" s="39"/>
      <c r="G179" s="40"/>
      <c r="H179" s="40"/>
      <c r="I179" s="40"/>
      <c r="J179" s="40"/>
      <c r="K179" s="40"/>
      <c r="L179" s="41"/>
      <c r="M179" s="40"/>
    </row>
    <row r="180" spans="1:13" ht="14.4" x14ac:dyDescent="0.3">
      <c r="A180" s="22"/>
      <c r="B180" s="17"/>
      <c r="C180" s="8"/>
      <c r="D180" s="8"/>
      <c r="E180" s="81" t="s">
        <v>33</v>
      </c>
      <c r="F180" s="82"/>
      <c r="G180" s="79">
        <v>875</v>
      </c>
      <c r="H180" s="79">
        <f t="shared" ref="H180:K180" si="70">SUM(H171:H179)</f>
        <v>30.7</v>
      </c>
      <c r="I180" s="79">
        <f t="shared" si="70"/>
        <v>30.82</v>
      </c>
      <c r="J180" s="79">
        <f t="shared" si="70"/>
        <v>122.93999999999998</v>
      </c>
      <c r="K180" s="79">
        <f t="shared" si="70"/>
        <v>838.84</v>
      </c>
      <c r="L180" s="80"/>
      <c r="M180" s="79">
        <f t="shared" ref="M180" si="71">SUM(M171:M179)</f>
        <v>90.000000000000014</v>
      </c>
    </row>
    <row r="181" spans="1:13" ht="15" thickBot="1" x14ac:dyDescent="0.3">
      <c r="A181" s="26">
        <f>A163</f>
        <v>2</v>
      </c>
      <c r="B181" s="27">
        <f>B163</f>
        <v>9</v>
      </c>
      <c r="C181" s="106" t="s">
        <v>4</v>
      </c>
      <c r="D181" s="107"/>
      <c r="E181" s="108"/>
      <c r="F181" s="28"/>
      <c r="G181" s="29">
        <f>G170+G180</f>
        <v>1440</v>
      </c>
      <c r="H181" s="29">
        <f t="shared" ref="H181" si="72">H170+H180</f>
        <v>52.95</v>
      </c>
      <c r="I181" s="29">
        <f t="shared" ref="I181" si="73">I170+I180</f>
        <v>53.01</v>
      </c>
      <c r="J181" s="29">
        <f t="shared" ref="J181" si="74">J170+J180</f>
        <v>211.73</v>
      </c>
      <c r="K181" s="29">
        <f t="shared" ref="K181:M181" si="75">K170+K180</f>
        <v>1468.06</v>
      </c>
      <c r="L181" s="29"/>
      <c r="M181" s="29">
        <f t="shared" si="75"/>
        <v>180.00000000000003</v>
      </c>
    </row>
    <row r="182" spans="1:13" ht="26.4" x14ac:dyDescent="0.3">
      <c r="A182" s="18">
        <v>2</v>
      </c>
      <c r="B182" s="19">
        <v>10</v>
      </c>
      <c r="C182" s="20" t="s">
        <v>20</v>
      </c>
      <c r="D182" s="20"/>
      <c r="E182" s="5" t="s">
        <v>26</v>
      </c>
      <c r="F182" s="56" t="s">
        <v>41</v>
      </c>
      <c r="G182" s="53">
        <v>60</v>
      </c>
      <c r="H182" s="53">
        <v>0.88</v>
      </c>
      <c r="I182" s="53">
        <v>3.75</v>
      </c>
      <c r="J182" s="53">
        <v>13.12</v>
      </c>
      <c r="K182" s="53">
        <v>58</v>
      </c>
      <c r="L182" s="57" t="s">
        <v>80</v>
      </c>
      <c r="M182" s="58">
        <v>3.02</v>
      </c>
    </row>
    <row r="183" spans="1:13" ht="26.4" x14ac:dyDescent="0.3">
      <c r="A183" s="21"/>
      <c r="B183" s="15"/>
      <c r="C183" s="11"/>
      <c r="D183" s="11"/>
      <c r="E183" s="49" t="s">
        <v>70</v>
      </c>
      <c r="F183" s="56" t="s">
        <v>174</v>
      </c>
      <c r="G183" s="53">
        <v>100</v>
      </c>
      <c r="H183" s="53">
        <v>11.01</v>
      </c>
      <c r="I183" s="53">
        <v>13.7</v>
      </c>
      <c r="J183" s="53">
        <v>5</v>
      </c>
      <c r="K183" s="53">
        <v>107.4</v>
      </c>
      <c r="L183" s="57" t="s">
        <v>175</v>
      </c>
      <c r="M183" s="54">
        <v>37.380000000000003</v>
      </c>
    </row>
    <row r="184" spans="1:13" ht="26.4" x14ac:dyDescent="0.3">
      <c r="A184" s="21"/>
      <c r="B184" s="15"/>
      <c r="C184" s="11"/>
      <c r="D184" s="11"/>
      <c r="E184" s="73" t="s">
        <v>21</v>
      </c>
      <c r="F184" s="56" t="s">
        <v>109</v>
      </c>
      <c r="G184" s="53">
        <v>150</v>
      </c>
      <c r="H184" s="53">
        <v>5.4</v>
      </c>
      <c r="I184" s="53">
        <v>4.9000000000000004</v>
      </c>
      <c r="J184" s="53">
        <v>32.799999999999997</v>
      </c>
      <c r="K184" s="53">
        <v>196.8</v>
      </c>
      <c r="L184" s="57" t="s">
        <v>105</v>
      </c>
      <c r="M184" s="54">
        <v>7.6</v>
      </c>
    </row>
    <row r="185" spans="1:13" ht="26.4" x14ac:dyDescent="0.3">
      <c r="A185" s="21"/>
      <c r="B185" s="15"/>
      <c r="C185" s="11"/>
      <c r="D185" s="11"/>
      <c r="E185" s="7" t="s">
        <v>30</v>
      </c>
      <c r="F185" s="56" t="s">
        <v>176</v>
      </c>
      <c r="G185" s="53">
        <v>200</v>
      </c>
      <c r="H185" s="53">
        <v>1.6</v>
      </c>
      <c r="I185" s="53">
        <v>1.1000000000000001</v>
      </c>
      <c r="J185" s="53">
        <v>9.6999999999999993</v>
      </c>
      <c r="K185" s="53">
        <v>50.9</v>
      </c>
      <c r="L185" s="57" t="s">
        <v>177</v>
      </c>
      <c r="M185" s="58">
        <v>6.5</v>
      </c>
    </row>
    <row r="186" spans="1:13" ht="26.4" x14ac:dyDescent="0.3">
      <c r="A186" s="21"/>
      <c r="B186" s="15"/>
      <c r="C186" s="11"/>
      <c r="D186" s="11"/>
      <c r="E186" s="7" t="s">
        <v>23</v>
      </c>
      <c r="F186" s="56" t="s">
        <v>79</v>
      </c>
      <c r="G186" s="53">
        <v>30</v>
      </c>
      <c r="H186" s="53">
        <v>3.16</v>
      </c>
      <c r="I186" s="53">
        <v>0.4</v>
      </c>
      <c r="J186" s="53">
        <v>19.32</v>
      </c>
      <c r="K186" s="53">
        <v>70.14</v>
      </c>
      <c r="L186" s="57" t="s">
        <v>40</v>
      </c>
      <c r="M186" s="54">
        <v>3.34</v>
      </c>
    </row>
    <row r="187" spans="1:13" ht="26.4" x14ac:dyDescent="0.3">
      <c r="A187" s="21"/>
      <c r="B187" s="15"/>
      <c r="C187" s="11"/>
      <c r="D187" s="11"/>
      <c r="E187" s="49" t="s">
        <v>23</v>
      </c>
      <c r="F187" s="39" t="s">
        <v>45</v>
      </c>
      <c r="G187" s="40">
        <v>20</v>
      </c>
      <c r="H187" s="40">
        <v>1.05</v>
      </c>
      <c r="I187" s="40">
        <v>0.22</v>
      </c>
      <c r="J187" s="40">
        <v>9.89</v>
      </c>
      <c r="K187" s="40">
        <v>45.98</v>
      </c>
      <c r="L187" s="41" t="s">
        <v>40</v>
      </c>
      <c r="M187" s="77">
        <v>1.34</v>
      </c>
    </row>
    <row r="188" spans="1:13" ht="26.4" x14ac:dyDescent="0.3">
      <c r="A188" s="21"/>
      <c r="B188" s="15"/>
      <c r="C188" s="11"/>
      <c r="D188" s="11"/>
      <c r="E188" s="49"/>
      <c r="F188" s="39" t="s">
        <v>52</v>
      </c>
      <c r="G188" s="40">
        <v>100</v>
      </c>
      <c r="H188" s="40">
        <v>3.4</v>
      </c>
      <c r="I188" s="40">
        <v>2.5</v>
      </c>
      <c r="J188" s="40">
        <v>16.2</v>
      </c>
      <c r="K188" s="40">
        <v>105.12</v>
      </c>
      <c r="L188" s="41" t="s">
        <v>110</v>
      </c>
      <c r="M188" s="77">
        <v>30.82</v>
      </c>
    </row>
    <row r="189" spans="1:13" ht="15.75" customHeight="1" x14ac:dyDescent="0.3">
      <c r="A189" s="22"/>
      <c r="B189" s="17"/>
      <c r="C189" s="8"/>
      <c r="D189" s="8"/>
      <c r="E189" s="81" t="s">
        <v>33</v>
      </c>
      <c r="F189" s="82"/>
      <c r="G189" s="79">
        <f>SUM(G182:G188)</f>
        <v>660</v>
      </c>
      <c r="H189" s="79">
        <f t="shared" ref="H189:K189" si="76">SUM(H182:H188)</f>
        <v>26.5</v>
      </c>
      <c r="I189" s="79">
        <f t="shared" si="76"/>
        <v>26.57</v>
      </c>
      <c r="J189" s="79">
        <f t="shared" si="76"/>
        <v>106.03</v>
      </c>
      <c r="K189" s="79">
        <f t="shared" si="76"/>
        <v>634.34</v>
      </c>
      <c r="L189" s="80"/>
      <c r="M189" s="79">
        <f t="shared" ref="M189" si="77">SUM(M182:M188)</f>
        <v>90</v>
      </c>
    </row>
    <row r="190" spans="1:13" ht="14.4" x14ac:dyDescent="0.3">
      <c r="A190" s="23">
        <f>A182</f>
        <v>2</v>
      </c>
      <c r="B190" s="13">
        <f>B182</f>
        <v>10</v>
      </c>
      <c r="C190" s="10" t="s">
        <v>25</v>
      </c>
      <c r="D190" s="10"/>
      <c r="E190" s="7" t="s">
        <v>26</v>
      </c>
      <c r="F190" s="56"/>
      <c r="G190" s="53"/>
      <c r="H190" s="53"/>
      <c r="I190" s="53"/>
      <c r="J190" s="53"/>
      <c r="K190" s="53"/>
      <c r="L190" s="57"/>
      <c r="M190" s="58"/>
    </row>
    <row r="191" spans="1:13" ht="26.4" x14ac:dyDescent="0.3">
      <c r="A191" s="21"/>
      <c r="B191" s="15"/>
      <c r="C191" s="11"/>
      <c r="D191" s="11"/>
      <c r="E191" s="86" t="s">
        <v>27</v>
      </c>
      <c r="F191" s="56" t="s">
        <v>209</v>
      </c>
      <c r="G191" s="53">
        <v>250</v>
      </c>
      <c r="H191" s="53">
        <v>10.9</v>
      </c>
      <c r="I191" s="53">
        <v>12.8</v>
      </c>
      <c r="J191" s="53">
        <v>19.23</v>
      </c>
      <c r="K191" s="53">
        <v>144.43</v>
      </c>
      <c r="L191" s="57" t="s">
        <v>135</v>
      </c>
      <c r="M191" s="58">
        <v>15.94</v>
      </c>
    </row>
    <row r="192" spans="1:13" ht="26.4" x14ac:dyDescent="0.3">
      <c r="A192" s="21"/>
      <c r="B192" s="15"/>
      <c r="C192" s="11"/>
      <c r="D192" s="11"/>
      <c r="E192" s="7" t="s">
        <v>28</v>
      </c>
      <c r="F192" s="56" t="s">
        <v>82</v>
      </c>
      <c r="G192" s="53">
        <v>90</v>
      </c>
      <c r="H192" s="53">
        <v>10.87</v>
      </c>
      <c r="I192" s="53">
        <v>15.8</v>
      </c>
      <c r="J192" s="53">
        <v>28.33</v>
      </c>
      <c r="K192" s="53">
        <v>160.5</v>
      </c>
      <c r="L192" s="57" t="s">
        <v>138</v>
      </c>
      <c r="M192" s="58">
        <v>23.63</v>
      </c>
    </row>
    <row r="193" spans="1:13" ht="26.4" x14ac:dyDescent="0.3">
      <c r="A193" s="21"/>
      <c r="B193" s="15"/>
      <c r="C193" s="11"/>
      <c r="D193" s="11"/>
      <c r="E193" s="86" t="s">
        <v>29</v>
      </c>
      <c r="F193" s="56" t="s">
        <v>43</v>
      </c>
      <c r="G193" s="53">
        <v>150</v>
      </c>
      <c r="H193" s="53">
        <v>5.75</v>
      </c>
      <c r="I193" s="53">
        <v>3.5</v>
      </c>
      <c r="J193" s="53">
        <v>25.57</v>
      </c>
      <c r="K193" s="53">
        <v>158.16</v>
      </c>
      <c r="L193" s="57" t="s">
        <v>98</v>
      </c>
      <c r="M193" s="68">
        <v>8</v>
      </c>
    </row>
    <row r="194" spans="1:13" ht="26.4" x14ac:dyDescent="0.3">
      <c r="A194" s="21"/>
      <c r="B194" s="15"/>
      <c r="C194" s="11"/>
      <c r="D194" s="11"/>
      <c r="E194" s="73" t="s">
        <v>30</v>
      </c>
      <c r="F194" s="56" t="s">
        <v>90</v>
      </c>
      <c r="G194" s="53">
        <v>200</v>
      </c>
      <c r="H194" s="53">
        <v>0.5</v>
      </c>
      <c r="I194" s="53">
        <v>0.1</v>
      </c>
      <c r="J194" s="53">
        <v>19.8</v>
      </c>
      <c r="K194" s="53">
        <v>81</v>
      </c>
      <c r="L194" s="57" t="s">
        <v>180</v>
      </c>
      <c r="M194" s="68">
        <v>6.7</v>
      </c>
    </row>
    <row r="195" spans="1:13" ht="26.4" x14ac:dyDescent="0.3">
      <c r="A195" s="21"/>
      <c r="B195" s="15"/>
      <c r="C195" s="11"/>
      <c r="D195" s="11"/>
      <c r="E195" s="73" t="s">
        <v>61</v>
      </c>
      <c r="F195" s="56" t="s">
        <v>39</v>
      </c>
      <c r="G195" s="53">
        <v>20</v>
      </c>
      <c r="H195" s="53">
        <v>2.11</v>
      </c>
      <c r="I195" s="53">
        <v>0.3</v>
      </c>
      <c r="J195" s="53">
        <v>12.88</v>
      </c>
      <c r="K195" s="53">
        <v>46.76</v>
      </c>
      <c r="L195" s="57" t="s">
        <v>85</v>
      </c>
      <c r="M195" s="58">
        <v>2.23</v>
      </c>
    </row>
    <row r="196" spans="1:13" ht="26.4" x14ac:dyDescent="0.3">
      <c r="A196" s="21"/>
      <c r="B196" s="15"/>
      <c r="C196" s="11"/>
      <c r="D196" s="11"/>
      <c r="E196" s="73" t="s">
        <v>62</v>
      </c>
      <c r="F196" s="56" t="s">
        <v>45</v>
      </c>
      <c r="G196" s="53">
        <v>40</v>
      </c>
      <c r="H196" s="53">
        <v>2.11</v>
      </c>
      <c r="I196" s="53">
        <v>0.44</v>
      </c>
      <c r="J196" s="53">
        <v>19.78</v>
      </c>
      <c r="K196" s="53">
        <v>91.96</v>
      </c>
      <c r="L196" s="57" t="s">
        <v>47</v>
      </c>
      <c r="M196" s="58">
        <v>2.68</v>
      </c>
    </row>
    <row r="197" spans="1:13" ht="26.4" x14ac:dyDescent="0.3">
      <c r="A197" s="21"/>
      <c r="B197" s="15"/>
      <c r="C197" s="11"/>
      <c r="D197" s="11"/>
      <c r="E197" s="7"/>
      <c r="F197" s="39" t="s">
        <v>52</v>
      </c>
      <c r="G197" s="40">
        <v>100</v>
      </c>
      <c r="H197" s="40">
        <v>3.4</v>
      </c>
      <c r="I197" s="40">
        <v>2.5</v>
      </c>
      <c r="J197" s="40">
        <v>16.2</v>
      </c>
      <c r="K197" s="40">
        <v>105.12</v>
      </c>
      <c r="L197" s="41" t="s">
        <v>110</v>
      </c>
      <c r="M197" s="77">
        <v>30.82</v>
      </c>
    </row>
    <row r="198" spans="1:13" ht="14.4" x14ac:dyDescent="0.3">
      <c r="A198" s="21"/>
      <c r="B198" s="15"/>
      <c r="C198" s="11"/>
      <c r="D198" s="11"/>
      <c r="E198" s="6"/>
      <c r="F198" s="39"/>
      <c r="G198" s="40"/>
      <c r="H198" s="40"/>
      <c r="I198" s="40"/>
      <c r="J198" s="40"/>
      <c r="K198" s="40"/>
      <c r="L198" s="41"/>
      <c r="M198" s="40"/>
    </row>
    <row r="199" spans="1:13" ht="14.4" x14ac:dyDescent="0.3">
      <c r="A199" s="21"/>
      <c r="B199" s="15"/>
      <c r="C199" s="11"/>
      <c r="D199" s="11"/>
      <c r="E199" s="6"/>
      <c r="F199" s="39"/>
      <c r="G199" s="40"/>
      <c r="H199" s="40"/>
      <c r="I199" s="40"/>
      <c r="J199" s="40"/>
      <c r="K199" s="40"/>
      <c r="L199" s="41"/>
      <c r="M199" s="40"/>
    </row>
    <row r="200" spans="1:13" ht="14.4" x14ac:dyDescent="0.3">
      <c r="A200" s="22"/>
      <c r="B200" s="17"/>
      <c r="C200" s="8"/>
      <c r="D200" s="8"/>
      <c r="E200" s="81" t="s">
        <v>33</v>
      </c>
      <c r="F200" s="82"/>
      <c r="G200" s="79">
        <v>835</v>
      </c>
      <c r="H200" s="79">
        <f t="shared" ref="H200:K200" si="78">SUM(H190:H199)</f>
        <v>35.64</v>
      </c>
      <c r="I200" s="79">
        <f t="shared" si="78"/>
        <v>35.44</v>
      </c>
      <c r="J200" s="79">
        <f t="shared" si="78"/>
        <v>141.79</v>
      </c>
      <c r="K200" s="79">
        <f t="shared" si="78"/>
        <v>787.93000000000006</v>
      </c>
      <c r="L200" s="80"/>
      <c r="M200" s="79">
        <f t="shared" ref="M200" si="79">SUM(M190:M199)</f>
        <v>90</v>
      </c>
    </row>
    <row r="201" spans="1:13" ht="14.4" x14ac:dyDescent="0.25">
      <c r="A201" s="26">
        <f>A182</f>
        <v>2</v>
      </c>
      <c r="B201" s="27">
        <f>B182</f>
        <v>10</v>
      </c>
      <c r="C201" s="106" t="s">
        <v>4</v>
      </c>
      <c r="D201" s="107"/>
      <c r="E201" s="108"/>
      <c r="F201" s="28"/>
      <c r="G201" s="29">
        <f>G189+G200</f>
        <v>1495</v>
      </c>
      <c r="H201" s="29">
        <f t="shared" ref="H201" si="80">H189+H200</f>
        <v>62.14</v>
      </c>
      <c r="I201" s="29">
        <f t="shared" ref="I201" si="81">I189+I200</f>
        <v>62.01</v>
      </c>
      <c r="J201" s="29">
        <f t="shared" ref="J201" si="82">J189+J200</f>
        <v>247.82</v>
      </c>
      <c r="K201" s="29">
        <f t="shared" ref="K201:M201" si="83">K189+K200</f>
        <v>1422.27</v>
      </c>
      <c r="L201" s="29"/>
      <c r="M201" s="29">
        <f t="shared" si="83"/>
        <v>180</v>
      </c>
    </row>
    <row r="202" spans="1:13" x14ac:dyDescent="0.25">
      <c r="A202" s="24"/>
      <c r="B202" s="25"/>
      <c r="C202" s="109" t="s">
        <v>5</v>
      </c>
      <c r="D202" s="109"/>
      <c r="E202" s="109"/>
      <c r="F202" s="109"/>
      <c r="G202" s="31">
        <f>(G24+G43+G63+G82+G102+G121+G142+G162+G181+G201)/(IF(G24=0,0,1)+IF(G43=0,0,1)+IF(G63=0,0,1)+IF(G82=0,0,1)+IF(G102=0,0,1)+IF(G121=0,0,1)+IF(G142=0,0,1)+IF(G162=0,0,1)+IF(G181=0,0,1)+IF(G201=0,0,1))</f>
        <v>1413.5</v>
      </c>
      <c r="H202" s="31">
        <f>(H24+H43+H63+H82+H102+H121+H142+H162+H181+H201)/(IF(H24=0,0,1)+IF(H43=0,0,1)+IF(H63=0,0,1)+IF(H82=0,0,1)+IF(H102=0,0,1)+IF(H121=0,0,1)+IF(H142=0,0,1)+IF(H162=0,0,1)+IF(H181=0,0,1)+IF(H201=0,0,1))</f>
        <v>54.413000000000011</v>
      </c>
      <c r="I202" s="31">
        <f>(I24+I43+I63+I82+I102+I121+I142+I162+I181+I201)/(IF(I24=0,0,1)+IF(I43=0,0,1)+IF(I63=0,0,1)+IF(I82=0,0,1)+IF(I102=0,0,1)+IF(I121=0,0,1)+IF(I142=0,0,1)+IF(I162=0,0,1)+IF(I181=0,0,1)+IF(I201=0,0,1))</f>
        <v>54.257000000000005</v>
      </c>
      <c r="J202" s="31">
        <f>(J24+J43+J63+J82+J102+J121+J142+J162+J181+J201)/(IF(J24=0,0,1)+IF(J43=0,0,1)+IF(J63=0,0,1)+IF(J82=0,0,1)+IF(J102=0,0,1)+IF(J121=0,0,1)+IF(J142=0,0,1)+IF(J162=0,0,1)+IF(J181=0,0,1)+IF(J201=0,0,1))</f>
        <v>216.89400000000001</v>
      </c>
      <c r="K202" s="31">
        <f>(K24+K43+K63+K82+K102+K121+K142+K162+K181+K201)/(IF(K24=0,0,1)+IF(K43=0,0,1)+IF(K63=0,0,1)+IF(K82=0,0,1)+IF(K102=0,0,1)+IF(K121=0,0,1)+IF(K142=0,0,1)+IF(K162=0,0,1)+IF(K181=0,0,1)+IF(K201=0,0,1))</f>
        <v>1411.011</v>
      </c>
      <c r="L202" s="31"/>
      <c r="M202" s="31">
        <f>(M24+M43+M63+M82+M102+M121+M142+M162+M181+M201)/(IF(M24=0,0,1)+IF(M43=0,0,1)+IF(M63=0,0,1)+IF(M82=0,0,1)+IF(M102=0,0,1)+IF(M121=0,0,1)+IF(M142=0,0,1)+IF(M162=0,0,1)+IF(M181=0,0,1)+IF(M201=0,0,1))</f>
        <v>180</v>
      </c>
    </row>
  </sheetData>
  <mergeCells count="14">
    <mergeCell ref="C82:E82"/>
    <mergeCell ref="C102:E102"/>
    <mergeCell ref="C24:E24"/>
    <mergeCell ref="C202:F202"/>
    <mergeCell ref="C201:E201"/>
    <mergeCell ref="C121:E121"/>
    <mergeCell ref="C142:E142"/>
    <mergeCell ref="C162:E162"/>
    <mergeCell ref="C181:E181"/>
    <mergeCell ref="C1:F1"/>
    <mergeCell ref="I1:L1"/>
    <mergeCell ref="I2:L2"/>
    <mergeCell ref="C43:E43"/>
    <mergeCell ref="C63:E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2026-02-25T11:25:17Z</dcterms:modified>
</cp:coreProperties>
</file>